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wnloads\Desktop\Ivana\Financijski izvještaji\2023\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F302" i="9"/>
  <c r="H301" i="9"/>
  <c r="G301" i="9"/>
  <c r="F301" i="9"/>
  <c r="E301" i="9"/>
  <c r="B301" i="9" s="1"/>
  <c r="H300" i="9"/>
  <c r="G300" i="9"/>
  <c r="F300" i="9"/>
  <c r="H299" i="9"/>
  <c r="G299" i="9"/>
  <c r="E299" i="9" s="1"/>
  <c r="B299" i="9" s="1"/>
  <c r="F299" i="9"/>
  <c r="H298" i="9"/>
  <c r="E298" i="9" s="1"/>
  <c r="B298" i="9" s="1"/>
  <c r="G298" i="9"/>
  <c r="F298" i="9"/>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L264" i="9"/>
  <c r="F264" i="9" s="1"/>
  <c r="E264" i="9"/>
  <c r="B264" i="9" s="1"/>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c r="E255" i="9"/>
  <c r="B255" i="9" s="1"/>
  <c r="M254" i="9"/>
  <c r="L254" i="9"/>
  <c r="F254" i="9" s="1"/>
  <c r="E254" i="9"/>
  <c r="M253" i="9"/>
  <c r="L253" i="9"/>
  <c r="F253" i="9" s="1"/>
  <c r="B253" i="9" s="1"/>
  <c r="E253" i="9"/>
  <c r="M252" i="9"/>
  <c r="L252" i="9"/>
  <c r="F252" i="9" s="1"/>
  <c r="E252" i="9"/>
  <c r="B252" i="9" s="1"/>
  <c r="M251" i="9"/>
  <c r="L251" i="9"/>
  <c r="F251" i="9"/>
  <c r="E251" i="9"/>
  <c r="B251" i="9" s="1"/>
  <c r="M250" i="9"/>
  <c r="L250" i="9"/>
  <c r="F250" i="9" s="1"/>
  <c r="E250" i="9"/>
  <c r="B250" i="9" s="1"/>
  <c r="M249" i="9"/>
  <c r="L249" i="9"/>
  <c r="F249" i="9" s="1"/>
  <c r="B249" i="9" s="1"/>
  <c r="E249" i="9"/>
  <c r="M248" i="9"/>
  <c r="L248" i="9"/>
  <c r="F248" i="9" s="1"/>
  <c r="E248" i="9"/>
  <c r="B248" i="9" s="1"/>
  <c r="M247" i="9"/>
  <c r="L247" i="9"/>
  <c r="F247" i="9"/>
  <c r="E247" i="9"/>
  <c r="B247" i="9" s="1"/>
  <c r="M246" i="9"/>
  <c r="L246" i="9"/>
  <c r="F246" i="9" s="1"/>
  <c r="E246" i="9"/>
  <c r="B246" i="9" s="1"/>
  <c r="M245" i="9"/>
  <c r="L245" i="9"/>
  <c r="F245" i="9" s="1"/>
  <c r="B245" i="9" s="1"/>
  <c r="E245" i="9"/>
  <c r="M244" i="9"/>
  <c r="L244" i="9"/>
  <c r="F244" i="9" s="1"/>
  <c r="E244" i="9"/>
  <c r="M243" i="9"/>
  <c r="L243" i="9"/>
  <c r="F243" i="9"/>
  <c r="E243" i="9"/>
  <c r="B243" i="9" s="1"/>
  <c r="M242" i="9"/>
  <c r="L242" i="9"/>
  <c r="F242" i="9" s="1"/>
  <c r="B242" i="9" s="1"/>
  <c r="E242" i="9"/>
  <c r="M241" i="9"/>
  <c r="L241" i="9"/>
  <c r="F241" i="9" s="1"/>
  <c r="B241" i="9" s="1"/>
  <c r="E241" i="9"/>
  <c r="M240" i="9"/>
  <c r="L240" i="9"/>
  <c r="F240" i="9" s="1"/>
  <c r="E240" i="9"/>
  <c r="B240" i="9" s="1"/>
  <c r="M239" i="9"/>
  <c r="L239" i="9"/>
  <c r="F239" i="9"/>
  <c r="E239" i="9"/>
  <c r="B239" i="9" s="1"/>
  <c r="M238" i="9"/>
  <c r="L238" i="9"/>
  <c r="F238" i="9" s="1"/>
  <c r="B238" i="9" s="1"/>
  <c r="E238" i="9"/>
  <c r="M237" i="9"/>
  <c r="L237" i="9"/>
  <c r="F237" i="9" s="1"/>
  <c r="B237" i="9" s="1"/>
  <c r="E237" i="9"/>
  <c r="M236" i="9"/>
  <c r="L236" i="9"/>
  <c r="F236" i="9" s="1"/>
  <c r="E236" i="9"/>
  <c r="B236" i="9" s="1"/>
  <c r="M235" i="9"/>
  <c r="L235" i="9"/>
  <c r="F235" i="9"/>
  <c r="E235" i="9"/>
  <c r="B235" i="9" s="1"/>
  <c r="M234" i="9"/>
  <c r="L234" i="9"/>
  <c r="F234" i="9" s="1"/>
  <c r="B234" i="9" s="1"/>
  <c r="E234" i="9"/>
  <c r="M233" i="9"/>
  <c r="L233" i="9"/>
  <c r="F233" i="9" s="1"/>
  <c r="B233" i="9" s="1"/>
  <c r="E233" i="9"/>
  <c r="M232" i="9"/>
  <c r="L232" i="9"/>
  <c r="F232" i="9" s="1"/>
  <c r="E232" i="9"/>
  <c r="M231" i="9"/>
  <c r="L231" i="9"/>
  <c r="F231" i="9"/>
  <c r="E231" i="9"/>
  <c r="B231" i="9" s="1"/>
  <c r="M230" i="9"/>
  <c r="L230" i="9"/>
  <c r="F230" i="9" s="1"/>
  <c r="B230" i="9" s="1"/>
  <c r="E230" i="9"/>
  <c r="M229" i="9"/>
  <c r="L229" i="9"/>
  <c r="F229" i="9" s="1"/>
  <c r="B229" i="9" s="1"/>
  <c r="E229" i="9"/>
  <c r="M228" i="9"/>
  <c r="L228" i="9"/>
  <c r="F228" i="9" s="1"/>
  <c r="E228" i="9"/>
  <c r="M227" i="9"/>
  <c r="L227" i="9"/>
  <c r="F227" i="9"/>
  <c r="E227" i="9"/>
  <c r="B227" i="9" s="1"/>
  <c r="M226" i="9"/>
  <c r="L226" i="9"/>
  <c r="F226" i="9" s="1"/>
  <c r="B226" i="9" s="1"/>
  <c r="E226" i="9"/>
  <c r="M225" i="9"/>
  <c r="L225" i="9"/>
  <c r="F225" i="9" s="1"/>
  <c r="B225" i="9" s="1"/>
  <c r="E225" i="9"/>
  <c r="M224" i="9"/>
  <c r="L224" i="9"/>
  <c r="F224" i="9" s="1"/>
  <c r="B224" i="9" s="1"/>
  <c r="E224" i="9"/>
  <c r="M223" i="9"/>
  <c r="L223" i="9"/>
  <c r="F223" i="9"/>
  <c r="E223" i="9"/>
  <c r="M222" i="9"/>
  <c r="L222" i="9"/>
  <c r="F222" i="9"/>
  <c r="B222" i="9" s="1"/>
  <c r="E222" i="9"/>
  <c r="M221" i="9"/>
  <c r="L221" i="9"/>
  <c r="F221" i="9" s="1"/>
  <c r="B221" i="9" s="1"/>
  <c r="E221" i="9"/>
  <c r="M220" i="9"/>
  <c r="L220" i="9"/>
  <c r="E220" i="9"/>
  <c r="M219" i="9"/>
  <c r="F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E64" i="9" s="1"/>
  <c r="B64" i="9" s="1"/>
  <c r="G64" i="9"/>
  <c r="F64" i="9"/>
  <c r="H63" i="9"/>
  <c r="G63" i="9"/>
  <c r="E63" i="9" s="1"/>
  <c r="B63" i="9" s="1"/>
  <c r="F63" i="9"/>
  <c r="H62" i="9"/>
  <c r="G62" i="9"/>
  <c r="F62" i="9"/>
  <c r="H61" i="9"/>
  <c r="G61" i="9"/>
  <c r="F61" i="9"/>
  <c r="E61" i="9"/>
  <c r="B61" i="9" s="1"/>
  <c r="H60" i="9"/>
  <c r="E60" i="9" s="1"/>
  <c r="B60" i="9" s="1"/>
  <c r="G60" i="9"/>
  <c r="F60" i="9"/>
  <c r="H59" i="9"/>
  <c r="G59" i="9"/>
  <c r="F59" i="9"/>
  <c r="E59" i="9"/>
  <c r="B59" i="9" s="1"/>
  <c r="H58" i="9"/>
  <c r="G58" i="9"/>
  <c r="F58" i="9"/>
  <c r="H57" i="9"/>
  <c r="G57" i="9"/>
  <c r="F57" i="9"/>
  <c r="E57" i="9"/>
  <c r="B57" i="9" s="1"/>
  <c r="H56" i="9"/>
  <c r="E56" i="9" s="1"/>
  <c r="B56" i="9" s="1"/>
  <c r="G56" i="9"/>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H44" i="9"/>
  <c r="G44" i="9"/>
  <c r="F44" i="9"/>
  <c r="H43" i="9"/>
  <c r="E43" i="9" s="1"/>
  <c r="B43" i="9" s="1"/>
  <c r="G43" i="9"/>
  <c r="F43" i="9"/>
  <c r="H42" i="9"/>
  <c r="E42" i="9" s="1"/>
  <c r="B42" i="9" s="1"/>
  <c r="G42" i="9"/>
  <c r="F42" i="9"/>
  <c r="H41" i="9"/>
  <c r="G41" i="9"/>
  <c r="E41" i="9" s="1"/>
  <c r="B41" i="9" s="1"/>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49" i="8" s="1"/>
  <c r="D43" i="8" s="1"/>
  <c r="D50" i="8"/>
  <c r="D44" i="8"/>
  <c r="D36" i="8"/>
  <c r="D26" i="8"/>
  <c r="D24" i="8"/>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C1412" i="1"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6" i="5" s="1"/>
  <c r="F244" i="5"/>
  <c r="F243" i="5"/>
  <c r="E242" i="5"/>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E118" i="5" s="1"/>
  <c r="D1096" i="1"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D78" i="5" s="1"/>
  <c r="C1056" i="1" s="1"/>
  <c r="E78" i="5"/>
  <c r="D1056" i="1" s="1"/>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C1007" i="1"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18" i="4"/>
  <c r="E418" i="4"/>
  <c r="D418" i="4"/>
  <c r="E417" i="4"/>
  <c r="D412" i="1" s="1"/>
  <c r="D417" i="4"/>
  <c r="E416" i="4"/>
  <c r="D416" i="4"/>
  <c r="F416" i="4" s="1"/>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F279" i="4"/>
  <c r="E279" i="4"/>
  <c r="E263" i="4" s="1"/>
  <c r="D259" i="1" s="1"/>
  <c r="D279" i="4"/>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E216" i="4"/>
  <c r="D216" i="4"/>
  <c r="D215" i="4" s="1"/>
  <c r="F215" i="4" s="1"/>
  <c r="E215"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s="1"/>
  <c r="F162" i="4"/>
  <c r="F161" i="4"/>
  <c r="F160" i="4"/>
  <c r="E159" i="4"/>
  <c r="D159" i="4"/>
  <c r="F158" i="4"/>
  <c r="F157" i="4"/>
  <c r="F156" i="4"/>
  <c r="F155" i="4"/>
  <c r="F154" i="4"/>
  <c r="E153" i="4"/>
  <c r="D149" i="1" s="1"/>
  <c r="D153" i="4"/>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6" i="4"/>
  <c r="F75" i="4"/>
  <c r="E74" i="4"/>
  <c r="D74" i="4"/>
  <c r="F74" i="4" s="1"/>
  <c r="F73" i="4"/>
  <c r="F72" i="4"/>
  <c r="F71" i="4"/>
  <c r="E71" i="4"/>
  <c r="D71" i="4"/>
  <c r="F70" i="4"/>
  <c r="F69" i="4"/>
  <c r="E68" i="4"/>
  <c r="D64" i="1" s="1"/>
  <c r="H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C1524" i="1"/>
  <c r="H1523" i="1"/>
  <c r="G1523" i="1"/>
  <c r="C1523" i="1"/>
  <c r="H1522" i="1"/>
  <c r="G1522" i="1"/>
  <c r="C1522" i="1"/>
  <c r="C1521" i="1"/>
  <c r="C1520" i="1"/>
  <c r="G1520" i="1" s="1"/>
  <c r="H1519" i="1"/>
  <c r="G1519" i="1"/>
  <c r="C1519" i="1"/>
  <c r="C1518" i="1"/>
  <c r="G1518" i="1" s="1"/>
  <c r="C1516" i="1"/>
  <c r="H1515" i="1"/>
  <c r="G1515" i="1"/>
  <c r="C1515" i="1"/>
  <c r="H1514" i="1"/>
  <c r="G1514" i="1"/>
  <c r="C1514" i="1"/>
  <c r="C1513" i="1"/>
  <c r="C1512" i="1"/>
  <c r="G1512" i="1" s="1"/>
  <c r="H1511" i="1"/>
  <c r="G1511" i="1"/>
  <c r="C1511" i="1"/>
  <c r="H1510" i="1"/>
  <c r="C1510" i="1"/>
  <c r="G1510" i="1" s="1"/>
  <c r="C1509" i="1"/>
  <c r="H1509" i="1" s="1"/>
  <c r="C1508" i="1"/>
  <c r="H1507" i="1"/>
  <c r="G1507" i="1"/>
  <c r="C1507" i="1"/>
  <c r="H1506" i="1"/>
  <c r="G1506" i="1"/>
  <c r="C1506" i="1"/>
  <c r="C1505" i="1"/>
  <c r="C1504" i="1"/>
  <c r="G1504" i="1" s="1"/>
  <c r="C1503" i="1"/>
  <c r="H1503" i="1" s="1"/>
  <c r="H1502" i="1"/>
  <c r="C1502" i="1"/>
  <c r="G1502" i="1" s="1"/>
  <c r="C1501" i="1"/>
  <c r="H1501" i="1" s="1"/>
  <c r="C1500" i="1"/>
  <c r="C1498" i="1"/>
  <c r="H1498" i="1" s="1"/>
  <c r="C1497" i="1"/>
  <c r="H1496" i="1"/>
  <c r="C1496" i="1"/>
  <c r="G1496" i="1" s="1"/>
  <c r="H1495" i="1"/>
  <c r="G1495" i="1"/>
  <c r="C1495" i="1"/>
  <c r="C1494" i="1"/>
  <c r="G1494" i="1" s="1"/>
  <c r="G1493" i="1"/>
  <c r="C1493" i="1"/>
  <c r="H1493" i="1" s="1"/>
  <c r="C1492" i="1"/>
  <c r="C1491" i="1"/>
  <c r="H1491" i="1" s="1"/>
  <c r="C1490" i="1"/>
  <c r="H1490" i="1" s="1"/>
  <c r="C1489" i="1"/>
  <c r="C1488" i="1"/>
  <c r="G1488" i="1" s="1"/>
  <c r="H1487" i="1"/>
  <c r="G1487" i="1"/>
  <c r="C1487" i="1"/>
  <c r="C1486" i="1"/>
  <c r="G1486" i="1" s="1"/>
  <c r="G1485" i="1"/>
  <c r="C1485" i="1"/>
  <c r="H1485" i="1" s="1"/>
  <c r="C1484" i="1"/>
  <c r="C1483" i="1"/>
  <c r="G1483" i="1" s="1"/>
  <c r="H1482" i="1"/>
  <c r="G1482" i="1"/>
  <c r="C1482" i="1"/>
  <c r="C1480" i="1"/>
  <c r="D1479" i="1"/>
  <c r="G1479" i="1" s="1"/>
  <c r="C1479" i="1"/>
  <c r="G1478" i="1"/>
  <c r="D1478" i="1"/>
  <c r="C1478" i="1"/>
  <c r="J1478" i="1" s="1"/>
  <c r="D1477" i="1"/>
  <c r="C1477" i="1"/>
  <c r="J1477" i="1" s="1"/>
  <c r="G1476" i="1"/>
  <c r="D1476" i="1"/>
  <c r="C1476" i="1"/>
  <c r="D1475" i="1"/>
  <c r="C1475" i="1"/>
  <c r="H1475" i="1" s="1"/>
  <c r="D1474" i="1"/>
  <c r="G1474" i="1" s="1"/>
  <c r="C1474" i="1"/>
  <c r="G1473" i="1"/>
  <c r="D1473" i="1"/>
  <c r="C1473" i="1"/>
  <c r="J1473" i="1" s="1"/>
  <c r="D1472" i="1"/>
  <c r="C1472" i="1"/>
  <c r="J1472" i="1" s="1"/>
  <c r="G1471" i="1"/>
  <c r="D1471" i="1"/>
  <c r="C1471" i="1"/>
  <c r="D1470" i="1"/>
  <c r="C1470" i="1"/>
  <c r="H1470" i="1" s="1"/>
  <c r="D1469" i="1"/>
  <c r="C1469" i="1"/>
  <c r="H1469" i="1" s="1"/>
  <c r="G1468" i="1"/>
  <c r="D1468" i="1"/>
  <c r="C1468" i="1"/>
  <c r="D1467" i="1"/>
  <c r="C1467" i="1"/>
  <c r="J1467" i="1" s="1"/>
  <c r="D1466" i="1"/>
  <c r="C1466" i="1"/>
  <c r="D1465" i="1"/>
  <c r="C1465" i="1"/>
  <c r="D1464" i="1"/>
  <c r="G1464" i="1" s="1"/>
  <c r="C1464" i="1"/>
  <c r="G1463" i="1"/>
  <c r="D1463" i="1"/>
  <c r="C1463" i="1"/>
  <c r="J1463" i="1" s="1"/>
  <c r="D1462" i="1"/>
  <c r="C1462" i="1"/>
  <c r="J1462" i="1" s="1"/>
  <c r="D1461" i="1"/>
  <c r="C1461" i="1"/>
  <c r="H1461" i="1" s="1"/>
  <c r="D1460" i="1"/>
  <c r="C1460" i="1"/>
  <c r="D1459" i="1"/>
  <c r="C1459" i="1"/>
  <c r="H1459" i="1" s="1"/>
  <c r="H1458" i="1"/>
  <c r="G1458" i="1"/>
  <c r="D1458" i="1"/>
  <c r="C1458" i="1"/>
  <c r="J1458" i="1" s="1"/>
  <c r="G1457" i="1"/>
  <c r="I1457" i="1" s="1"/>
  <c r="D1457" i="1"/>
  <c r="C1457" i="1"/>
  <c r="H1457" i="1" s="1"/>
  <c r="D1456" i="1"/>
  <c r="C1456" i="1"/>
  <c r="D1455" i="1"/>
  <c r="G1455" i="1" s="1"/>
  <c r="C1455" i="1"/>
  <c r="J1455" i="1" s="1"/>
  <c r="D1454" i="1"/>
  <c r="C1454" i="1"/>
  <c r="D1453" i="1"/>
  <c r="D1452" i="1"/>
  <c r="C1452" i="1"/>
  <c r="J1452" i="1" s="1"/>
  <c r="D1451" i="1"/>
  <c r="G1451" i="1" s="1"/>
  <c r="C1451" i="1"/>
  <c r="H1450" i="1"/>
  <c r="G1450" i="1"/>
  <c r="I1450" i="1" s="1"/>
  <c r="D1450" i="1"/>
  <c r="C1450" i="1"/>
  <c r="J1450" i="1" s="1"/>
  <c r="D1449" i="1"/>
  <c r="C1449" i="1"/>
  <c r="H1449" i="1" s="1"/>
  <c r="D1448" i="1"/>
  <c r="C1448" i="1"/>
  <c r="J1448" i="1" s="1"/>
  <c r="D1447" i="1"/>
  <c r="G1447" i="1" s="1"/>
  <c r="C1447" i="1"/>
  <c r="H1446" i="1"/>
  <c r="G1446" i="1"/>
  <c r="I1446" i="1" s="1"/>
  <c r="D1446" i="1"/>
  <c r="C1446" i="1"/>
  <c r="J1446" i="1" s="1"/>
  <c r="J1445" i="1"/>
  <c r="H1445" i="1"/>
  <c r="D1445" i="1"/>
  <c r="C1445" i="1"/>
  <c r="J1444" i="1"/>
  <c r="H1444" i="1"/>
  <c r="G1444" i="1"/>
  <c r="D1444" i="1"/>
  <c r="C1444" i="1"/>
  <c r="D1443" i="1"/>
  <c r="C1443" i="1"/>
  <c r="G1443" i="1" s="1"/>
  <c r="D1442" i="1"/>
  <c r="J1442" i="1" s="1"/>
  <c r="C1442" i="1"/>
  <c r="H1441" i="1"/>
  <c r="D1441" i="1"/>
  <c r="C1441" i="1"/>
  <c r="J1440" i="1"/>
  <c r="H1440" i="1"/>
  <c r="G1440" i="1"/>
  <c r="D1440" i="1"/>
  <c r="C1440" i="1"/>
  <c r="D1439" i="1"/>
  <c r="C1439" i="1"/>
  <c r="G1439" i="1" s="1"/>
  <c r="D1438" i="1"/>
  <c r="C1438" i="1"/>
  <c r="G1438" i="1" s="1"/>
  <c r="H1437" i="1"/>
  <c r="D1437" i="1"/>
  <c r="C1437" i="1"/>
  <c r="D1434" i="1"/>
  <c r="C1434" i="1"/>
  <c r="G1434" i="1" s="1"/>
  <c r="H1433" i="1"/>
  <c r="D1433" i="1"/>
  <c r="C1433" i="1"/>
  <c r="D1432" i="1"/>
  <c r="H1432" i="1" s="1"/>
  <c r="C1432" i="1"/>
  <c r="D1431" i="1"/>
  <c r="C1431" i="1"/>
  <c r="G1431" i="1" s="1"/>
  <c r="D1430" i="1"/>
  <c r="C1430" i="1"/>
  <c r="G1430" i="1" s="1"/>
  <c r="H1429" i="1"/>
  <c r="D1429" i="1"/>
  <c r="C1429" i="1"/>
  <c r="D1428" i="1"/>
  <c r="H1428" i="1" s="1"/>
  <c r="C1428" i="1"/>
  <c r="D1427" i="1"/>
  <c r="C1427" i="1"/>
  <c r="G1427" i="1" s="1"/>
  <c r="D1426" i="1"/>
  <c r="C1426" i="1"/>
  <c r="G1426" i="1" s="1"/>
  <c r="H1425" i="1"/>
  <c r="D1425" i="1"/>
  <c r="C1425" i="1"/>
  <c r="D1424" i="1"/>
  <c r="H1424" i="1" s="1"/>
  <c r="C1424" i="1"/>
  <c r="D1423" i="1"/>
  <c r="D1422" i="1"/>
  <c r="C1422" i="1"/>
  <c r="G1422" i="1" s="1"/>
  <c r="H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G1414" i="1" s="1"/>
  <c r="C1414" i="1"/>
  <c r="H1413" i="1"/>
  <c r="G1413" i="1"/>
  <c r="D1413" i="1"/>
  <c r="C1413" i="1"/>
  <c r="D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G1224" i="1"/>
  <c r="D1224" i="1"/>
  <c r="H1224" i="1" s="1"/>
  <c r="C1224" i="1"/>
  <c r="G1223" i="1"/>
  <c r="D1223" i="1"/>
  <c r="H1223" i="1" s="1"/>
  <c r="C1223" i="1"/>
  <c r="H1221" i="1"/>
  <c r="G1221" i="1"/>
  <c r="D1221" i="1"/>
  <c r="C1221" i="1"/>
  <c r="H1220" i="1"/>
  <c r="G1220" i="1"/>
  <c r="D1220" i="1"/>
  <c r="C1220" i="1"/>
  <c r="H1219" i="1"/>
  <c r="G1219" i="1"/>
  <c r="D1219" i="1"/>
  <c r="C1219" i="1"/>
  <c r="H1218" i="1"/>
  <c r="G1218" i="1"/>
  <c r="D1218" i="1"/>
  <c r="C1218" i="1"/>
  <c r="D1217" i="1"/>
  <c r="C1217" i="1"/>
  <c r="H1217"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H1156" i="1" s="1"/>
  <c r="C1156" i="1"/>
  <c r="D1155" i="1"/>
  <c r="H1155" i="1" s="1"/>
  <c r="C1155" i="1"/>
  <c r="D1154"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G1107" i="1"/>
  <c r="D1107" i="1"/>
  <c r="H1107" i="1" s="1"/>
  <c r="C1107" i="1"/>
  <c r="H1106" i="1"/>
  <c r="G1106" i="1"/>
  <c r="D1106" i="1"/>
  <c r="C1106" i="1"/>
  <c r="H1105" i="1"/>
  <c r="G1105" i="1"/>
  <c r="D1105" i="1"/>
  <c r="C1105" i="1"/>
  <c r="G1104" i="1"/>
  <c r="D1104" i="1"/>
  <c r="H1104" i="1" s="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D1014" i="1"/>
  <c r="G1014" i="1" s="1"/>
  <c r="C1014" i="1"/>
  <c r="D1013" i="1"/>
  <c r="G1013" i="1" s="1"/>
  <c r="C1013" i="1"/>
  <c r="D1012" i="1"/>
  <c r="C1012" i="1"/>
  <c r="H1012" i="1" s="1"/>
  <c r="H1011" i="1"/>
  <c r="G1011" i="1"/>
  <c r="D1011" i="1"/>
  <c r="C1011" i="1"/>
  <c r="H1010" i="1"/>
  <c r="G1010" i="1"/>
  <c r="D1010" i="1"/>
  <c r="C1010" i="1"/>
  <c r="H1009" i="1"/>
  <c r="G1009" i="1"/>
  <c r="D1009" i="1"/>
  <c r="C1009" i="1"/>
  <c r="D1008" i="1"/>
  <c r="C1008" i="1"/>
  <c r="H1008" i="1" s="1"/>
  <c r="D1007" i="1"/>
  <c r="H1006" i="1"/>
  <c r="D1006" i="1"/>
  <c r="G1006" i="1" s="1"/>
  <c r="C1006" i="1"/>
  <c r="H1005" i="1"/>
  <c r="G1005" i="1"/>
  <c r="D1005" i="1"/>
  <c r="C1005" i="1"/>
  <c r="H1004" i="1"/>
  <c r="G1004" i="1"/>
  <c r="D1004" i="1"/>
  <c r="C1004" i="1"/>
  <c r="H1003" i="1"/>
  <c r="G1003" i="1"/>
  <c r="D1003" i="1"/>
  <c r="C1003" i="1"/>
  <c r="H1002" i="1"/>
  <c r="D1002" i="1"/>
  <c r="G1002" i="1" s="1"/>
  <c r="C1002" i="1"/>
  <c r="H1001" i="1"/>
  <c r="G1001" i="1"/>
  <c r="D1001" i="1"/>
  <c r="C1001" i="1"/>
  <c r="H1000" i="1"/>
  <c r="G1000" i="1"/>
  <c r="D1000" i="1"/>
  <c r="C1000" i="1"/>
  <c r="H999" i="1"/>
  <c r="D999" i="1"/>
  <c r="G999" i="1" s="1"/>
  <c r="C999" i="1"/>
  <c r="H998" i="1"/>
  <c r="D998" i="1"/>
  <c r="G998" i="1" s="1"/>
  <c r="C998" i="1"/>
  <c r="C997" i="1"/>
  <c r="G996" i="1"/>
  <c r="D996" i="1"/>
  <c r="H996" i="1" s="1"/>
  <c r="C996" i="1"/>
  <c r="H995" i="1"/>
  <c r="G995" i="1"/>
  <c r="D995" i="1"/>
  <c r="C995" i="1"/>
  <c r="H994" i="1"/>
  <c r="G994" i="1"/>
  <c r="D994" i="1"/>
  <c r="C994" i="1"/>
  <c r="D993" i="1"/>
  <c r="H993" i="1" s="1"/>
  <c r="C993" i="1"/>
  <c r="H992" i="1"/>
  <c r="G992" i="1"/>
  <c r="D992" i="1"/>
  <c r="C992" i="1"/>
  <c r="D991" i="1"/>
  <c r="H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G690"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H645" i="1" s="1"/>
  <c r="C645" i="1"/>
  <c r="D644" i="1"/>
  <c r="H644" i="1" s="1"/>
  <c r="C644" i="1"/>
  <c r="D643" i="1"/>
  <c r="H643" i="1" s="1"/>
  <c r="C643" i="1"/>
  <c r="D642" i="1"/>
  <c r="H642" i="1" s="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C412" i="1"/>
  <c r="G411" i="1"/>
  <c r="D411" i="1"/>
  <c r="H411" i="1" s="1"/>
  <c r="C411" i="1"/>
  <c r="G406" i="1"/>
  <c r="D406" i="1"/>
  <c r="H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D378" i="1"/>
  <c r="C378" i="1"/>
  <c r="H378" i="1" s="1"/>
  <c r="H377" i="1"/>
  <c r="G377" i="1"/>
  <c r="D377" i="1"/>
  <c r="C377" i="1"/>
  <c r="H376" i="1"/>
  <c r="G376" i="1"/>
  <c r="D376" i="1"/>
  <c r="C376" i="1"/>
  <c r="H375" i="1"/>
  <c r="G375" i="1"/>
  <c r="D375" i="1"/>
  <c r="C375" i="1"/>
  <c r="H374" i="1"/>
  <c r="G374" i="1"/>
  <c r="D374" i="1"/>
  <c r="C374" i="1"/>
  <c r="C373" i="1"/>
  <c r="H372" i="1"/>
  <c r="G372" i="1"/>
  <c r="D372" i="1"/>
  <c r="C372" i="1"/>
  <c r="H371" i="1"/>
  <c r="G371" i="1"/>
  <c r="D371" i="1"/>
  <c r="C371" i="1"/>
  <c r="H370" i="1"/>
  <c r="G370" i="1"/>
  <c r="D370" i="1"/>
  <c r="C370" i="1"/>
  <c r="D369" i="1"/>
  <c r="H369" i="1" s="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H291" i="1"/>
  <c r="D291" i="1"/>
  <c r="G291" i="1" s="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D185" i="1"/>
  <c r="G185" i="1" s="1"/>
  <c r="C185" i="1"/>
  <c r="D184" i="1"/>
  <c r="H184" i="1" s="1"/>
  <c r="C184" i="1"/>
  <c r="H183" i="1"/>
  <c r="D183" i="1"/>
  <c r="G183" i="1" s="1"/>
  <c r="C183" i="1"/>
  <c r="H182" i="1"/>
  <c r="G182" i="1"/>
  <c r="D182" i="1"/>
  <c r="C182" i="1"/>
  <c r="H181" i="1"/>
  <c r="D181" i="1"/>
  <c r="G181" i="1" s="1"/>
  <c r="C181" i="1"/>
  <c r="H180" i="1"/>
  <c r="G180" i="1"/>
  <c r="D180" i="1"/>
  <c r="C180" i="1"/>
  <c r="H179" i="1"/>
  <c r="G179" i="1"/>
  <c r="D179" i="1"/>
  <c r="C179" i="1"/>
  <c r="D178" i="1"/>
  <c r="H178" i="1" s="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C165" i="1"/>
  <c r="D164" i="1"/>
  <c r="G164" i="1" s="1"/>
  <c r="C164" i="1"/>
  <c r="D163" i="1"/>
  <c r="H163" i="1" s="1"/>
  <c r="C163" i="1"/>
  <c r="D162" i="1"/>
  <c r="H162" i="1" s="1"/>
  <c r="C162" i="1"/>
  <c r="D161" i="1"/>
  <c r="H161" i="1" s="1"/>
  <c r="C161" i="1"/>
  <c r="D160" i="1"/>
  <c r="H160" i="1" s="1"/>
  <c r="C160" i="1"/>
  <c r="C159" i="1"/>
  <c r="H158" i="1"/>
  <c r="G158" i="1"/>
  <c r="D158" i="1"/>
  <c r="C158" i="1"/>
  <c r="H157" i="1"/>
  <c r="G157" i="1"/>
  <c r="D157" i="1"/>
  <c r="C157" i="1"/>
  <c r="H156" i="1"/>
  <c r="G156" i="1"/>
  <c r="D156" i="1"/>
  <c r="C156" i="1"/>
  <c r="H155" i="1"/>
  <c r="G155" i="1"/>
  <c r="D155" i="1"/>
  <c r="C155" i="1"/>
  <c r="D154" i="1"/>
  <c r="H154" i="1" s="1"/>
  <c r="C154" i="1"/>
  <c r="H153" i="1"/>
  <c r="G153" i="1"/>
  <c r="D153" i="1"/>
  <c r="C153" i="1"/>
  <c r="H152" i="1"/>
  <c r="G152" i="1"/>
  <c r="D152" i="1"/>
  <c r="C152" i="1"/>
  <c r="H151" i="1"/>
  <c r="G151" i="1"/>
  <c r="D151" i="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D66" i="1"/>
  <c r="G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18" i="6" l="1"/>
  <c r="H1412" i="1"/>
  <c r="D114" i="6"/>
  <c r="G378" i="1"/>
  <c r="F383" i="4"/>
  <c r="G379" i="1"/>
  <c r="F215" i="9"/>
  <c r="B215" i="9" s="1"/>
  <c r="E300" i="9"/>
  <c r="B300" i="9" s="1"/>
  <c r="E32" i="9"/>
  <c r="B32" i="9" s="1"/>
  <c r="C1453" i="1"/>
  <c r="H1453" i="1" s="1"/>
  <c r="H30" i="3"/>
  <c r="H1456" i="1"/>
  <c r="D5" i="7"/>
  <c r="H1454" i="1"/>
  <c r="E27" i="9"/>
  <c r="B27" i="9" s="1"/>
  <c r="E285" i="9"/>
  <c r="B285" i="9" s="1"/>
  <c r="E293" i="9"/>
  <c r="B293" i="9" s="1"/>
  <c r="G632" i="1"/>
  <c r="G631" i="1"/>
  <c r="H412" i="1"/>
  <c r="G412" i="1"/>
  <c r="G1578" i="1"/>
  <c r="H1576" i="1"/>
  <c r="H1504" i="1"/>
  <c r="G1503" i="1"/>
  <c r="G1499" i="1"/>
  <c r="H1499" i="1"/>
  <c r="G1491" i="1"/>
  <c r="H1483" i="1"/>
  <c r="G1412" i="1"/>
  <c r="H1414" i="1"/>
  <c r="E141" i="6"/>
  <c r="E114" i="6"/>
  <c r="H1263" i="1"/>
  <c r="H1096" i="1"/>
  <c r="G1096" i="1"/>
  <c r="E68" i="5"/>
  <c r="I21" i="3" s="1"/>
  <c r="G1217" i="1"/>
  <c r="F239" i="5"/>
  <c r="H1154" i="1"/>
  <c r="H1160" i="1"/>
  <c r="H1157" i="1"/>
  <c r="G1008" i="1"/>
  <c r="G1062" i="1"/>
  <c r="D68" i="5"/>
  <c r="G1007" i="1"/>
  <c r="H1007" i="1"/>
  <c r="G1012" i="1"/>
  <c r="D12" i="5"/>
  <c r="C990" i="1" s="1"/>
  <c r="G1263" i="1"/>
  <c r="G1244" i="1"/>
  <c r="G1165" i="1"/>
  <c r="G1236" i="1"/>
  <c r="G1237" i="1"/>
  <c r="E245" i="5"/>
  <c r="D1222" i="1" s="1"/>
  <c r="E282" i="9"/>
  <c r="B282" i="9" s="1"/>
  <c r="D1216" i="1"/>
  <c r="G1157" i="1"/>
  <c r="G1160" i="1"/>
  <c r="G1156" i="1"/>
  <c r="G1154" i="1"/>
  <c r="G1155" i="1"/>
  <c r="G1148" i="1"/>
  <c r="G1151" i="1"/>
  <c r="G1056" i="1"/>
  <c r="H1056" i="1"/>
  <c r="F78" i="5"/>
  <c r="H1030" i="1"/>
  <c r="H1013" i="1"/>
  <c r="F35" i="5"/>
  <c r="F29" i="5"/>
  <c r="G997" i="1"/>
  <c r="H997" i="1"/>
  <c r="E12" i="5"/>
  <c r="D990" i="1" s="1"/>
  <c r="F19" i="5"/>
  <c r="G991" i="1"/>
  <c r="G993" i="1"/>
  <c r="G715" i="1"/>
  <c r="G713" i="1"/>
  <c r="G711" i="1"/>
  <c r="G710" i="1"/>
  <c r="G709" i="1"/>
  <c r="G649" i="1"/>
  <c r="B275" i="9"/>
  <c r="E273" i="9"/>
  <c r="B273" i="9" s="1"/>
  <c r="G644" i="1"/>
  <c r="G643" i="1"/>
  <c r="G645" i="1"/>
  <c r="G642" i="1"/>
  <c r="F652" i="4"/>
  <c r="E286" i="9"/>
  <c r="B286" i="9" s="1"/>
  <c r="E302" i="9"/>
  <c r="B302" i="9" s="1"/>
  <c r="E292" i="9"/>
  <c r="B292" i="9" s="1"/>
  <c r="G369" i="1"/>
  <c r="G367" i="1"/>
  <c r="G366" i="1"/>
  <c r="G364" i="1"/>
  <c r="G365" i="1"/>
  <c r="G289" i="1"/>
  <c r="E643" i="4"/>
  <c r="D637" i="1" s="1"/>
  <c r="G149" i="1"/>
  <c r="H149" i="1"/>
  <c r="E196" i="4"/>
  <c r="D192" i="1" s="1"/>
  <c r="G206" i="1"/>
  <c r="H206" i="1"/>
  <c r="F210" i="4"/>
  <c r="G184" i="1"/>
  <c r="F188" i="4"/>
  <c r="B223" i="9"/>
  <c r="E45" i="9"/>
  <c r="B45" i="9" s="1"/>
  <c r="F220" i="9"/>
  <c r="B220" i="9" s="1"/>
  <c r="E44" i="9"/>
  <c r="B44" i="9" s="1"/>
  <c r="B219" i="9"/>
  <c r="G178" i="1"/>
  <c r="G177" i="1"/>
  <c r="G175" i="1"/>
  <c r="G173" i="1"/>
  <c r="G174" i="1"/>
  <c r="G172" i="1"/>
  <c r="G170" i="1"/>
  <c r="G169" i="1"/>
  <c r="G168" i="1"/>
  <c r="G165" i="1"/>
  <c r="G166" i="1"/>
  <c r="F169" i="4"/>
  <c r="H164" i="1"/>
  <c r="G163" i="1"/>
  <c r="G162" i="1"/>
  <c r="G160" i="1"/>
  <c r="G161" i="1"/>
  <c r="G154" i="1"/>
  <c r="E40" i="9"/>
  <c r="B40" i="9" s="1"/>
  <c r="F218" i="9"/>
  <c r="B218" i="9" s="1"/>
  <c r="F153" i="4"/>
  <c r="H129" i="1"/>
  <c r="G129" i="1"/>
  <c r="G130" i="1"/>
  <c r="G131" i="1"/>
  <c r="F134" i="4"/>
  <c r="F133" i="4"/>
  <c r="G124" i="1"/>
  <c r="H124" i="1"/>
  <c r="E124" i="4"/>
  <c r="D120" i="1" s="1"/>
  <c r="F128" i="4"/>
  <c r="F124" i="4"/>
  <c r="D121" i="1"/>
  <c r="F125" i="4"/>
  <c r="F217" i="9"/>
  <c r="B217" i="9" s="1"/>
  <c r="G79" i="1"/>
  <c r="G81" i="1"/>
  <c r="E50" i="4"/>
  <c r="D46" i="1" s="1"/>
  <c r="F77" i="4"/>
  <c r="G64" i="1"/>
  <c r="G65" i="1"/>
  <c r="F68" i="4"/>
  <c r="H466" i="1"/>
  <c r="G466" i="1"/>
  <c r="I1474" i="1"/>
  <c r="I1476" i="1"/>
  <c r="J1439" i="1"/>
  <c r="J1443" i="1"/>
  <c r="J1460" i="1"/>
  <c r="G1460" i="1"/>
  <c r="I1460" i="1" s="1"/>
  <c r="J1465" i="1"/>
  <c r="H1465" i="1"/>
  <c r="H1466" i="1"/>
  <c r="G1466" i="1"/>
  <c r="I1466" i="1" s="1"/>
  <c r="G1480" i="1"/>
  <c r="H1497" i="1"/>
  <c r="G1497" i="1"/>
  <c r="G1508" i="1"/>
  <c r="H1508" i="1"/>
  <c r="D396" i="4"/>
  <c r="F397" i="4"/>
  <c r="F460" i="4"/>
  <c r="D459" i="4"/>
  <c r="G1442" i="1"/>
  <c r="I1442" i="1" s="1"/>
  <c r="J1449" i="1"/>
  <c r="H1480" i="1"/>
  <c r="G1484" i="1"/>
  <c r="H1484" i="1"/>
  <c r="H1486" i="1"/>
  <c r="G1490" i="1"/>
  <c r="G1501" i="1"/>
  <c r="H1505" i="1"/>
  <c r="G1505" i="1"/>
  <c r="H1512" i="1"/>
  <c r="G1516" i="1"/>
  <c r="H1516" i="1"/>
  <c r="H1518" i="1"/>
  <c r="H1526" i="1"/>
  <c r="G1526" i="1"/>
  <c r="H1534" i="1"/>
  <c r="G1534" i="1"/>
  <c r="H1542" i="1"/>
  <c r="G1542" i="1"/>
  <c r="D106" i="4"/>
  <c r="F112" i="4"/>
  <c r="D344" i="4"/>
  <c r="F345" i="4"/>
  <c r="C120" i="1"/>
  <c r="C259" i="1"/>
  <c r="C392" i="1"/>
  <c r="C424" i="1"/>
  <c r="C454" i="1"/>
  <c r="C457" i="1"/>
  <c r="G1421" i="1"/>
  <c r="G1425" i="1"/>
  <c r="H1427" i="1"/>
  <c r="G1429" i="1"/>
  <c r="H1431" i="1"/>
  <c r="G1433" i="1"/>
  <c r="G1437" i="1"/>
  <c r="H1439" i="1"/>
  <c r="I1439" i="1" s="1"/>
  <c r="G1441" i="1"/>
  <c r="I1441" i="1" s="1"/>
  <c r="J1441" i="1"/>
  <c r="H1442" i="1"/>
  <c r="H1443" i="1"/>
  <c r="I1443" i="1" s="1"/>
  <c r="G1445" i="1"/>
  <c r="G1448" i="1"/>
  <c r="G1452" i="1"/>
  <c r="G1454" i="1"/>
  <c r="I1458" i="1"/>
  <c r="G1459" i="1"/>
  <c r="I1459" i="1" s="1"/>
  <c r="H1460" i="1"/>
  <c r="G1461" i="1"/>
  <c r="H1463" i="1"/>
  <c r="I1463" i="1" s="1"/>
  <c r="G1465" i="1"/>
  <c r="I1465" i="1" s="1"/>
  <c r="G1467" i="1"/>
  <c r="G1470" i="1"/>
  <c r="H1473" i="1"/>
  <c r="I1473" i="1" s="1"/>
  <c r="G1475" i="1"/>
  <c r="H1478" i="1"/>
  <c r="I1478" i="1" s="1"/>
  <c r="H1481" i="1"/>
  <c r="G1481" i="1"/>
  <c r="H1488" i="1"/>
  <c r="G1492" i="1"/>
  <c r="H1492" i="1"/>
  <c r="H1494" i="1"/>
  <c r="G1498" i="1"/>
  <c r="G1509" i="1"/>
  <c r="H1513" i="1"/>
  <c r="G1513" i="1"/>
  <c r="H1520" i="1"/>
  <c r="G1524" i="1"/>
  <c r="H1524" i="1"/>
  <c r="G1532" i="1"/>
  <c r="H1532" i="1"/>
  <c r="G1540" i="1"/>
  <c r="H1540" i="1"/>
  <c r="G1548" i="1"/>
  <c r="H1548" i="1"/>
  <c r="F299" i="4"/>
  <c r="D193" i="1"/>
  <c r="D275" i="1"/>
  <c r="D373" i="1"/>
  <c r="D415" i="1"/>
  <c r="D421" i="1"/>
  <c r="H1422" i="1"/>
  <c r="G1424" i="1"/>
  <c r="H1426" i="1"/>
  <c r="G1428" i="1"/>
  <c r="H1430" i="1"/>
  <c r="G1432" i="1"/>
  <c r="H1434" i="1"/>
  <c r="H1438" i="1"/>
  <c r="I1440" i="1"/>
  <c r="I1444" i="1"/>
  <c r="H1447" i="1"/>
  <c r="I1447" i="1" s="1"/>
  <c r="J1447" i="1"/>
  <c r="H1448" i="1"/>
  <c r="G1449" i="1"/>
  <c r="I1449" i="1" s="1"/>
  <c r="H1451" i="1"/>
  <c r="I1451" i="1" s="1"/>
  <c r="J1451" i="1"/>
  <c r="H1452" i="1"/>
  <c r="G1453" i="1"/>
  <c r="H1455" i="1"/>
  <c r="I1455" i="1" s="1"/>
  <c r="J1456" i="1"/>
  <c r="G1456" i="1"/>
  <c r="I1456" i="1" s="1"/>
  <c r="J1457" i="1"/>
  <c r="J1459" i="1"/>
  <c r="H1462" i="1"/>
  <c r="G1462" i="1"/>
  <c r="I1462" i="1" s="1"/>
  <c r="J1466" i="1"/>
  <c r="H1467" i="1"/>
  <c r="G1469" i="1"/>
  <c r="J1471" i="1"/>
  <c r="H1471" i="1"/>
  <c r="I1471" i="1" s="1"/>
  <c r="H1472" i="1"/>
  <c r="G1472" i="1"/>
  <c r="J1476" i="1"/>
  <c r="H1476" i="1"/>
  <c r="H1477" i="1"/>
  <c r="G1477" i="1"/>
  <c r="H1489" i="1"/>
  <c r="G1489" i="1"/>
  <c r="G1500" i="1"/>
  <c r="H1500" i="1"/>
  <c r="H1521" i="1"/>
  <c r="G1521" i="1"/>
  <c r="H1529" i="1"/>
  <c r="G1529" i="1"/>
  <c r="H1537" i="1"/>
  <c r="G1537" i="1"/>
  <c r="H1545" i="1"/>
  <c r="G1545" i="1"/>
  <c r="D7" i="4"/>
  <c r="F8" i="4"/>
  <c r="F54" i="4"/>
  <c r="D50" i="4"/>
  <c r="F177" i="4"/>
  <c r="E163" i="4"/>
  <c r="D159" i="1" s="1"/>
  <c r="F83" i="4"/>
  <c r="E82" i="4"/>
  <c r="D78" i="1" s="1"/>
  <c r="F159" i="4"/>
  <c r="F164" i="4"/>
  <c r="D196" i="4"/>
  <c r="F216" i="4"/>
  <c r="E224" i="4"/>
  <c r="D220" i="1" s="1"/>
  <c r="F240" i="4"/>
  <c r="D224" i="4"/>
  <c r="F317" i="4"/>
  <c r="D311" i="4"/>
  <c r="E350" i="4"/>
  <c r="F369" i="4"/>
  <c r="D363" i="4"/>
  <c r="D350" i="4" s="1"/>
  <c r="D421" i="4"/>
  <c r="F422" i="4"/>
  <c r="F507" i="4"/>
  <c r="D484" i="4"/>
  <c r="H1464" i="1"/>
  <c r="I1464" i="1" s="1"/>
  <c r="J1464" i="1"/>
  <c r="H1468" i="1"/>
  <c r="I1468" i="1" s="1"/>
  <c r="J1468" i="1"/>
  <c r="H1474" i="1"/>
  <c r="J1474" i="1"/>
  <c r="H1479" i="1"/>
  <c r="I1479" i="1" s="1"/>
  <c r="J1479" i="1"/>
  <c r="G1550" i="1"/>
  <c r="G1553" i="1"/>
  <c r="H1556" i="1"/>
  <c r="G1558" i="1"/>
  <c r="G1561" i="1"/>
  <c r="H1564" i="1"/>
  <c r="G1566" i="1"/>
  <c r="G1569" i="1"/>
  <c r="H1572" i="1"/>
  <c r="G1574" i="1"/>
  <c r="G1577" i="1"/>
  <c r="H1580" i="1"/>
  <c r="E298" i="4"/>
  <c r="G307" i="9"/>
  <c r="E307" i="9" s="1"/>
  <c r="B307" i="9" s="1"/>
  <c r="F177" i="5"/>
  <c r="D176" i="5"/>
  <c r="E152" i="4"/>
  <c r="F351" i="4"/>
  <c r="D644" i="4"/>
  <c r="F417" i="4"/>
  <c r="F529" i="4"/>
  <c r="F574" i="4"/>
  <c r="D567" i="4"/>
  <c r="G143" i="9"/>
  <c r="E143" i="9" s="1"/>
  <c r="B143" i="9" s="1"/>
  <c r="F603" i="4"/>
  <c r="E5" i="7"/>
  <c r="G315" i="9" s="1"/>
  <c r="E315" i="9" s="1"/>
  <c r="D580" i="4"/>
  <c r="F581" i="4"/>
  <c r="D643" i="4"/>
  <c r="E644" i="4"/>
  <c r="D638" i="1" s="1"/>
  <c r="E459" i="4"/>
  <c r="D453" i="1" s="1"/>
  <c r="F522" i="4"/>
  <c r="D515" i="4"/>
  <c r="E580" i="4"/>
  <c r="D574" i="1" s="1"/>
  <c r="D593" i="4"/>
  <c r="D625" i="4"/>
  <c r="F13" i="5"/>
  <c r="F69" i="5"/>
  <c r="F79" i="5"/>
  <c r="F135" i="5"/>
  <c r="E309" i="9"/>
  <c r="B309" i="9" s="1"/>
  <c r="E58" i="9"/>
  <c r="B58" i="9" s="1"/>
  <c r="E62" i="9"/>
  <c r="B62" i="9" s="1"/>
  <c r="E176" i="5"/>
  <c r="E238" i="5"/>
  <c r="D245" i="5"/>
  <c r="D237" i="5" s="1"/>
  <c r="E258" i="5"/>
  <c r="D1235" i="1" s="1"/>
  <c r="F180" i="5"/>
  <c r="F190" i="5"/>
  <c r="D206" i="5"/>
  <c r="F5" i="6"/>
  <c r="D35" i="6"/>
  <c r="D141" i="6" s="1"/>
  <c r="D12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G166" i="9"/>
  <c r="E166" i="9" s="1"/>
  <c r="B166" i="9" s="1"/>
  <c r="H165" i="9"/>
  <c r="I10" i="9"/>
  <c r="E289" i="9"/>
  <c r="B289" i="9" s="1"/>
  <c r="D42" i="8"/>
  <c r="G312" i="9" s="1"/>
  <c r="E312" i="9" s="1"/>
  <c r="B232" i="9"/>
  <c r="B214" i="9"/>
  <c r="F216" i="9"/>
  <c r="B216" i="9" s="1"/>
  <c r="B228" i="9"/>
  <c r="B244" i="9"/>
  <c r="B254" i="9"/>
  <c r="B260" i="9"/>
  <c r="H27" i="3" l="1"/>
  <c r="C1408" i="1"/>
  <c r="C1436" i="1"/>
  <c r="H29" i="3"/>
  <c r="H19" i="9"/>
  <c r="E19" i="9" s="1"/>
  <c r="B19" i="9" s="1"/>
  <c r="D1435" i="1"/>
  <c r="I28" i="3"/>
  <c r="I27" i="3"/>
  <c r="D1408" i="1"/>
  <c r="F114" i="6"/>
  <c r="D1046" i="1"/>
  <c r="H21" i="3"/>
  <c r="C1046" i="1"/>
  <c r="H1046" i="1" s="1"/>
  <c r="F68" i="5"/>
  <c r="H990" i="1"/>
  <c r="D7" i="5"/>
  <c r="G1216" i="1"/>
  <c r="H1216" i="1"/>
  <c r="G1046" i="1"/>
  <c r="F12" i="5"/>
  <c r="E7" i="5"/>
  <c r="D985" i="1" s="1"/>
  <c r="G990" i="1"/>
  <c r="E6" i="5"/>
  <c r="D984" i="1" s="1"/>
  <c r="F163" i="4"/>
  <c r="G121" i="1"/>
  <c r="H121" i="1"/>
  <c r="F82" i="4"/>
  <c r="E6" i="4"/>
  <c r="I16" i="3" s="1"/>
  <c r="B312" i="9"/>
  <c r="F141" i="6"/>
  <c r="H28" i="3"/>
  <c r="C1435" i="1"/>
  <c r="H23" i="3"/>
  <c r="C1214" i="1"/>
  <c r="F224" i="4"/>
  <c r="C220" i="1"/>
  <c r="F196" i="4"/>
  <c r="C192" i="1"/>
  <c r="G421" i="1"/>
  <c r="H421" i="1"/>
  <c r="H193" i="1"/>
  <c r="G193" i="1"/>
  <c r="D151" i="4"/>
  <c r="H424" i="1"/>
  <c r="G424" i="1"/>
  <c r="D6" i="5"/>
  <c r="H20" i="3"/>
  <c r="C985" i="1"/>
  <c r="F567" i="4"/>
  <c r="C561" i="1"/>
  <c r="F176" i="5"/>
  <c r="D175" i="5"/>
  <c r="H22" i="3"/>
  <c r="C1153" i="1"/>
  <c r="F213" i="9"/>
  <c r="B213" i="9" s="1"/>
  <c r="G310" i="9"/>
  <c r="E310" i="9" s="1"/>
  <c r="B310" i="9" s="1"/>
  <c r="F206" i="5"/>
  <c r="C1183" i="1"/>
  <c r="F625" i="4"/>
  <c r="C619" i="1"/>
  <c r="F593" i="4"/>
  <c r="C587" i="1"/>
  <c r="B315" i="9"/>
  <c r="E314" i="9"/>
  <c r="I10" i="3" s="1"/>
  <c r="I29" i="3"/>
  <c r="D1436" i="1"/>
  <c r="F644" i="4"/>
  <c r="C638" i="1"/>
  <c r="E151" i="4"/>
  <c r="D148" i="1"/>
  <c r="E528" i="4"/>
  <c r="E408" i="4"/>
  <c r="D403" i="1" s="1"/>
  <c r="D345" i="1"/>
  <c r="H159" i="1"/>
  <c r="G159" i="1"/>
  <c r="G21" i="9"/>
  <c r="H392" i="1"/>
  <c r="G392" i="1"/>
  <c r="F344" i="4"/>
  <c r="C339" i="1"/>
  <c r="F459" i="4"/>
  <c r="C453" i="1"/>
  <c r="F396" i="4"/>
  <c r="C391" i="1"/>
  <c r="E237" i="5"/>
  <c r="F237" i="5" s="1"/>
  <c r="D1215" i="1"/>
  <c r="F580" i="4"/>
  <c r="C574" i="1"/>
  <c r="K1450" i="9"/>
  <c r="G313" i="9"/>
  <c r="E313" i="9" s="1"/>
  <c r="B313" i="9" s="1"/>
  <c r="I34" i="3"/>
  <c r="C1517" i="1"/>
  <c r="B192" i="9"/>
  <c r="F129" i="6"/>
  <c r="C1423" i="1"/>
  <c r="H1235" i="1"/>
  <c r="G1235" i="1"/>
  <c r="I22" i="3"/>
  <c r="D1153" i="1"/>
  <c r="F238" i="5"/>
  <c r="E407" i="4"/>
  <c r="D402" i="1" s="1"/>
  <c r="D293" i="1"/>
  <c r="F421" i="4"/>
  <c r="D420" i="4"/>
  <c r="C415" i="1"/>
  <c r="F311" i="4"/>
  <c r="C306" i="1"/>
  <c r="F7" i="4"/>
  <c r="D6" i="4"/>
  <c r="C3" i="1"/>
  <c r="H373" i="1"/>
  <c r="G373" i="1"/>
  <c r="D298" i="4"/>
  <c r="H21" i="9"/>
  <c r="I1467" i="1"/>
  <c r="I1452" i="1"/>
  <c r="H457" i="1"/>
  <c r="G457" i="1"/>
  <c r="G259" i="1"/>
  <c r="H259" i="1"/>
  <c r="E165" i="9"/>
  <c r="B165" i="9" s="1"/>
  <c r="F35" i="6"/>
  <c r="H25" i="3"/>
  <c r="C1329" i="1"/>
  <c r="F245" i="5"/>
  <c r="C1222" i="1"/>
  <c r="G317" i="9"/>
  <c r="E317" i="9" s="1"/>
  <c r="F515" i="4"/>
  <c r="C509" i="1"/>
  <c r="F643" i="4"/>
  <c r="C637" i="1"/>
  <c r="D528" i="4"/>
  <c r="D408" i="4"/>
  <c r="F350" i="4"/>
  <c r="C345" i="1"/>
  <c r="F484" i="4"/>
  <c r="C478" i="1"/>
  <c r="F363" i="4"/>
  <c r="C358" i="1"/>
  <c r="G78" i="1"/>
  <c r="H78" i="1"/>
  <c r="F50" i="4"/>
  <c r="C46" i="1"/>
  <c r="I1477" i="1"/>
  <c r="I1472" i="1"/>
  <c r="H275" i="1"/>
  <c r="G275" i="1"/>
  <c r="F152" i="4"/>
  <c r="I1448" i="1"/>
  <c r="H454" i="1"/>
  <c r="G454" i="1"/>
  <c r="H120" i="1"/>
  <c r="G120" i="1"/>
  <c r="C102" i="1"/>
  <c r="F106" i="4"/>
  <c r="E420" i="4"/>
  <c r="H1408" i="1" l="1"/>
  <c r="G1408" i="1"/>
  <c r="E175" i="5"/>
  <c r="D1152" i="1" s="1"/>
  <c r="F7" i="5"/>
  <c r="I20" i="3"/>
  <c r="H278" i="9"/>
  <c r="D2" i="1"/>
  <c r="E412" i="4"/>
  <c r="H3" i="1"/>
  <c r="G3" i="1"/>
  <c r="G1423" i="1"/>
  <c r="H1423" i="1"/>
  <c r="E636" i="4"/>
  <c r="D630" i="1" s="1"/>
  <c r="D522" i="1"/>
  <c r="H478" i="1"/>
  <c r="G478" i="1"/>
  <c r="G509" i="1"/>
  <c r="H509" i="1"/>
  <c r="F298" i="4"/>
  <c r="D407" i="4"/>
  <c r="C293" i="1"/>
  <c r="H415" i="1"/>
  <c r="G415" i="1"/>
  <c r="H1215" i="1"/>
  <c r="G1215" i="1"/>
  <c r="H453" i="1"/>
  <c r="G453" i="1"/>
  <c r="H148" i="1"/>
  <c r="G148" i="1"/>
  <c r="H1183" i="1"/>
  <c r="G1183" i="1"/>
  <c r="E639" i="4"/>
  <c r="D407" i="1"/>
  <c r="G1435" i="1"/>
  <c r="H1435" i="1"/>
  <c r="E311" i="9"/>
  <c r="E635" i="4"/>
  <c r="D629" i="1" s="1"/>
  <c r="D414" i="1"/>
  <c r="D636" i="4"/>
  <c r="F528" i="4"/>
  <c r="C522" i="1"/>
  <c r="H1329" i="1"/>
  <c r="G1329" i="1"/>
  <c r="H9" i="3"/>
  <c r="D635" i="4"/>
  <c r="C414" i="1"/>
  <c r="F420" i="4"/>
  <c r="I23" i="3"/>
  <c r="D1214" i="1"/>
  <c r="G1214" i="1" s="1"/>
  <c r="I17" i="3"/>
  <c r="E289" i="4"/>
  <c r="D147" i="1"/>
  <c r="H1153" i="1"/>
  <c r="G1153" i="1"/>
  <c r="G561" i="1"/>
  <c r="H561" i="1"/>
  <c r="D289" i="4"/>
  <c r="F151" i="4"/>
  <c r="C147" i="1"/>
  <c r="H17" i="3"/>
  <c r="H1214" i="1"/>
  <c r="H102" i="1"/>
  <c r="G102" i="1"/>
  <c r="H1222" i="1"/>
  <c r="G1222" i="1"/>
  <c r="F175" i="5"/>
  <c r="C1152" i="1"/>
  <c r="G985" i="1"/>
  <c r="H985" i="1"/>
  <c r="F408" i="4"/>
  <c r="C403" i="1"/>
  <c r="D412" i="4"/>
  <c r="F6" i="4"/>
  <c r="H16" i="3"/>
  <c r="C2" i="1"/>
  <c r="H1436" i="1"/>
  <c r="G1436" i="1"/>
  <c r="H587" i="1"/>
  <c r="G587" i="1"/>
  <c r="H220" i="1"/>
  <c r="G220" i="1"/>
  <c r="H46" i="1"/>
  <c r="G46" i="1"/>
  <c r="G358" i="1"/>
  <c r="H358" i="1"/>
  <c r="H345" i="1"/>
  <c r="G345" i="1"/>
  <c r="G637" i="1"/>
  <c r="H637" i="1"/>
  <c r="E316" i="9"/>
  <c r="B317" i="9"/>
  <c r="H306" i="1"/>
  <c r="G306" i="1"/>
  <c r="H1517" i="1"/>
  <c r="G1517" i="1"/>
  <c r="H11" i="3"/>
  <c r="H574" i="1"/>
  <c r="G574" i="1"/>
  <c r="G391" i="1"/>
  <c r="H391" i="1"/>
  <c r="G339" i="1"/>
  <c r="H339" i="1"/>
  <c r="E21" i="9"/>
  <c r="H638" i="1"/>
  <c r="G638" i="1"/>
  <c r="H619" i="1"/>
  <c r="G619" i="1"/>
  <c r="G284" i="9"/>
  <c r="E284" i="9" s="1"/>
  <c r="B284" i="9" s="1"/>
  <c r="G278" i="9"/>
  <c r="F6" i="5"/>
  <c r="C984" i="1"/>
  <c r="H192" i="1"/>
  <c r="G192" i="1"/>
  <c r="E278" i="9" l="1"/>
  <c r="H8" i="3"/>
  <c r="G984" i="1"/>
  <c r="H984" i="1"/>
  <c r="H2" i="1"/>
  <c r="G2" i="1"/>
  <c r="G414" i="1"/>
  <c r="H414" i="1"/>
  <c r="D291" i="4"/>
  <c r="F289" i="4"/>
  <c r="D413" i="4"/>
  <c r="C285" i="1"/>
  <c r="F635" i="4"/>
  <c r="C629" i="1"/>
  <c r="G522" i="1"/>
  <c r="H522" i="1"/>
  <c r="B21" i="9"/>
  <c r="D639" i="4"/>
  <c r="D414" i="4"/>
  <c r="F412" i="4"/>
  <c r="C407" i="1"/>
  <c r="D633" i="1"/>
  <c r="F407" i="4"/>
  <c r="C402" i="1"/>
  <c r="E277" i="9"/>
  <c r="B278" i="9"/>
  <c r="H403" i="1"/>
  <c r="G403" i="1"/>
  <c r="H1152" i="1"/>
  <c r="G1152" i="1"/>
  <c r="K3" i="9"/>
  <c r="I9" i="3"/>
  <c r="N3" i="9"/>
  <c r="I11" i="3"/>
  <c r="D290" i="4"/>
  <c r="H147" i="1"/>
  <c r="G147" i="1"/>
  <c r="E413" i="4"/>
  <c r="E291" i="4"/>
  <c r="D287" i="1" s="1"/>
  <c r="D285" i="1"/>
  <c r="E290" i="4"/>
  <c r="D286" i="1" s="1"/>
  <c r="F636" i="4"/>
  <c r="C630" i="1"/>
  <c r="G293" i="1"/>
  <c r="H293" i="1"/>
  <c r="E640" i="4" l="1"/>
  <c r="E415" i="4"/>
  <c r="D410" i="1" s="1"/>
  <c r="D408" i="1"/>
  <c r="E414" i="4"/>
  <c r="D409" i="1" s="1"/>
  <c r="H285" i="1"/>
  <c r="G285" i="1"/>
  <c r="F639" i="4"/>
  <c r="C633" i="1"/>
  <c r="D640" i="4"/>
  <c r="D641" i="4" s="1"/>
  <c r="D415" i="4"/>
  <c r="F413" i="4"/>
  <c r="C408" i="1"/>
  <c r="H630" i="1"/>
  <c r="G630" i="1"/>
  <c r="F290" i="4"/>
  <c r="C286" i="1"/>
  <c r="F291" i="4"/>
  <c r="C287" i="1"/>
  <c r="C409" i="1"/>
  <c r="G402" i="1"/>
  <c r="H402" i="1"/>
  <c r="H407" i="1"/>
  <c r="G407" i="1"/>
  <c r="H629" i="1"/>
  <c r="G629" i="1"/>
  <c r="M3" i="9"/>
  <c r="I8" i="3"/>
  <c r="F414" i="4" l="1"/>
  <c r="C635" i="1"/>
  <c r="G409" i="1"/>
  <c r="H409" i="1"/>
  <c r="H287" i="1"/>
  <c r="G287" i="1"/>
  <c r="C410" i="1"/>
  <c r="F415" i="4"/>
  <c r="D642" i="4"/>
  <c r="F640" i="4"/>
  <c r="C634" i="1"/>
  <c r="G286" i="1"/>
  <c r="H286" i="1"/>
  <c r="G408" i="1"/>
  <c r="H408" i="1"/>
  <c r="H633" i="1"/>
  <c r="G633" i="1"/>
  <c r="E642" i="4"/>
  <c r="D634" i="1"/>
  <c r="E641" i="4"/>
  <c r="F641" i="4" s="1"/>
  <c r="E645" i="4" l="1"/>
  <c r="D635" i="1"/>
  <c r="G635" i="1" s="1"/>
  <c r="D646" i="4"/>
  <c r="F642" i="4"/>
  <c r="C636" i="1"/>
  <c r="E646" i="4"/>
  <c r="D636" i="1"/>
  <c r="H634" i="1"/>
  <c r="G634" i="1"/>
  <c r="H410" i="1"/>
  <c r="G410" i="1"/>
  <c r="D645" i="4"/>
  <c r="H635" i="1" l="1"/>
  <c r="F646" i="4"/>
  <c r="H19" i="3"/>
  <c r="C640" i="1"/>
  <c r="I19" i="3"/>
  <c r="D640" i="1"/>
  <c r="F645" i="4"/>
  <c r="H18" i="3"/>
  <c r="C639" i="1"/>
  <c r="G276" i="9"/>
  <c r="E276" i="9" s="1"/>
  <c r="B276" i="9" s="1"/>
  <c r="H636" i="1"/>
  <c r="G636" i="1"/>
  <c r="I18" i="3"/>
  <c r="D639" i="1"/>
  <c r="H7" i="3" l="1"/>
  <c r="J3" i="9" s="1"/>
  <c r="H640" i="1"/>
  <c r="G640" i="1"/>
  <c r="H639" i="1"/>
  <c r="G639" i="1"/>
  <c r="G274" i="9" l="1"/>
  <c r="M272" i="9"/>
  <c r="L272" i="9"/>
  <c r="H274" i="9"/>
  <c r="H18" i="9"/>
  <c r="G18" i="9"/>
  <c r="H17" i="9"/>
  <c r="K10" i="9"/>
  <c r="G16" i="9"/>
  <c r="K7" i="9"/>
  <c r="J12" i="9"/>
  <c r="K8" i="9"/>
  <c r="J13" i="9"/>
  <c r="I7" i="9"/>
  <c r="K13" i="9"/>
  <c r="I13" i="9"/>
  <c r="K6" i="9"/>
  <c r="J11" i="9"/>
  <c r="I17" i="9"/>
  <c r="J8" i="9"/>
  <c r="G15" i="9"/>
  <c r="J9" i="9"/>
  <c r="H15" i="9"/>
  <c r="K9" i="9"/>
  <c r="L15" i="9"/>
  <c r="I8" i="9"/>
  <c r="M15" i="9"/>
  <c r="K11" i="9"/>
  <c r="K12" i="9"/>
  <c r="I11" i="9"/>
  <c r="J7" i="9"/>
  <c r="I12" i="9"/>
  <c r="I9" i="9"/>
  <c r="H16" i="9"/>
  <c r="J5" i="9"/>
  <c r="L16" i="9"/>
  <c r="K5" i="9"/>
  <c r="J10" i="9"/>
  <c r="M16" i="9"/>
  <c r="J17" i="9"/>
  <c r="I6" i="9"/>
  <c r="G17" i="9"/>
  <c r="I5" i="9"/>
  <c r="J6" i="9"/>
  <c r="E18" i="9" l="1"/>
  <c r="B18" i="9" s="1"/>
  <c r="E5" i="9"/>
  <c r="B5" i="9" s="1"/>
  <c r="F16" i="9"/>
  <c r="E12" i="9"/>
  <c r="B12" i="9" s="1"/>
  <c r="F272" i="9"/>
  <c r="F20" i="9" s="1"/>
  <c r="E10" i="9"/>
  <c r="B10" i="9" s="1"/>
  <c r="E8" i="9"/>
  <c r="B8" i="9" s="1"/>
  <c r="E274" i="9"/>
  <c r="E20" i="9" s="1"/>
  <c r="I7" i="3" s="1"/>
  <c r="E13" i="9"/>
  <c r="B13" i="9" s="1"/>
  <c r="E7" i="9"/>
  <c r="B7" i="9" s="1"/>
  <c r="E17" i="9"/>
  <c r="B17" i="9" s="1"/>
  <c r="E11" i="9"/>
  <c r="B11" i="9" s="1"/>
  <c r="E6" i="9"/>
  <c r="B6" i="9" s="1"/>
  <c r="E9" i="9"/>
  <c r="B9" i="9" s="1"/>
  <c r="F15" i="9"/>
  <c r="E15" i="9"/>
  <c r="E16" i="9"/>
  <c r="B16" i="9" l="1"/>
  <c r="B272" i="9"/>
  <c r="F14" i="9"/>
  <c r="F3" i="9" s="1"/>
  <c r="B274" i="9"/>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<sst xmlns="http://schemas.openxmlformats.org/spreadsheetml/2006/main" count="4369" uniqueCount="3421">
  <si>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</si>
  <si>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</si>
  <si>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</si>
  <si>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</si>
  <si>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</si>
  <si>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</si>
  <si>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</si>
  <si>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</si>
  <si>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</si>
  <si>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</si>
  <si>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</si>
  <si>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</si>
  <si>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</si>
  <si>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</si>
  <si>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</si>
  <si>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</si>
  <si>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</si>
  <si>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</si>
  <si>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</si>
  <si>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</si>
  <si>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</si>
  <si>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</si>
  <si>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</si>
  <si>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</si>
  <si>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</si>
  <si>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</si>
  <si>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</si>
  <si>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</si>
  <si>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</si>
  <si>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</si>
  <si>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</si>
  <si>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ELEKTROTEHNIČKA ŠKOLA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</si>
  <si>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</si>
  <si>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</si>
  <si>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</si>
  <si>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</si>
  <si>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</si>
  <si>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</si>
  <si>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</si>
  <si>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</si>
  <si>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</si>
  <si>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</si>
  <si>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</si>
  <si>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</si>
  <si>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</si>
  <si>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</si>
  <si>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</si>
  <si>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</si>
  <si>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</si>
  <si>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18215 - ELEKTROTEHNIČKA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</si>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</sst>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1427712.7699999998</v>
      </c>
      <c r="D2" s="6">
        <f>'PR-RAS'!E6</f>
        <v>1647786.31</v>
      </c>
      <c r="E2" s="6">
        <v>0</v>
      </c>
      <c r="F2" s="6">
        <v>0</v>
      </c>
      <c r="G2" s="7">
        <f t="shared" ref="G2:G264" si="0">(B2/1000)*(C2*1+D2*2)</f>
        <v>4723.28539</v>
      </c>
      <c r="H2" s="7">
        <f t="shared" ref="H2:H264" si="1">ABS(C2-ROUND(C2,0))+ABS(D2-ROUND(D2,0))</f>
        <v>0.54000000027008355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1272220.26</v>
      </c>
      <c r="D46" s="1">
        <f>'PR-RAS'!E50</f>
        <v>1470718.01</v>
      </c>
      <c r="E46" s="1">
        <v>0</v>
      </c>
      <c r="F46" s="1">
        <v>0</v>
      </c>
      <c r="G46" s="2">
        <f t="shared" si="0"/>
        <v>189614.53260000001</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2224.31</v>
      </c>
      <c r="D58" s="1">
        <f>'PR-RAS'!E62</f>
        <v>0</v>
      </c>
      <c r="E58" s="1">
        <v>0</v>
      </c>
      <c r="F58" s="1">
        <v>0</v>
      </c>
      <c r="G58" s="2">
        <f t="shared" si="0"/>
        <v>126.78567</v>
      </c>
      <c r="H58" s="2">
        <f t="shared" si="1"/>
        <v>0.30999999999994543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2224.31</v>
      </c>
      <c r="D59" s="1">
        <f>'PR-RAS'!E63</f>
        <v>0</v>
      </c>
      <c r="E59" s="1">
        <v>0</v>
      </c>
      <c r="F59" s="1">
        <v>0</v>
      </c>
      <c r="G59" s="2">
        <f t="shared" si="0"/>
        <v>129.00998000000001</v>
      </c>
      <c r="H59" s="2">
        <f t="shared" si="1"/>
        <v>0.30999999999994543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1165002.81</v>
      </c>
      <c r="D64" s="1">
        <f>'PR-RAS'!E68</f>
        <v>1340330.53</v>
      </c>
      <c r="E64" s="1">
        <v>0</v>
      </c>
      <c r="F64" s="1">
        <v>0</v>
      </c>
      <c r="G64" s="2">
        <f t="shared" si="0"/>
        <v>242276.82381</v>
      </c>
      <c r="H64" s="2">
        <f t="shared" si="1"/>
        <v>0.65999999991618097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1164339.2</v>
      </c>
      <c r="D65" s="1">
        <f>'PR-RAS'!E69</f>
        <v>1339667.53</v>
      </c>
      <c r="E65" s="1">
        <v>0</v>
      </c>
      <c r="F65" s="1">
        <v>0</v>
      </c>
      <c r="G65" s="2">
        <f t="shared" si="0"/>
        <v>245995.15263999999</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v>
      </c>
      <c r="D66" s="1">
        <f>'PR-RAS'!E70</f>
        <v>663</v>
      </c>
      <c r="E66" s="1">
        <v>0</v>
      </c>
      <c r="F66" s="1">
        <v>0</v>
      </c>
      <c r="G66" s="2">
        <f t="shared" si="0"/>
        <v>129.32465000000002</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1156.99</v>
      </c>
      <c r="D70" s="1">
        <f>'PR-RAS'!E74</f>
        <v>11516.5</v>
      </c>
      <c r="E70" s="1">
        <v>0</v>
      </c>
      <c r="F70" s="1">
        <v>0</v>
      </c>
      <c r="G70" s="2">
        <f t="shared" si="0"/>
        <v>1669.1093100000003</v>
      </c>
      <c r="H70" s="2">
        <f t="shared" si="1"/>
        <v>0.50999999999999091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1156.99</v>
      </c>
      <c r="D71" s="1">
        <f>'PR-RAS'!E75</f>
        <v>11516.5</v>
      </c>
      <c r="E71" s="1">
        <v>0</v>
      </c>
      <c r="F71" s="1">
        <v>0</v>
      </c>
      <c r="G71" s="2">
        <f t="shared" si="0"/>
        <v>1693.2993000000004</v>
      </c>
      <c r="H71" s="2">
        <f t="shared" si="1"/>
        <v>0.50999999999999091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103836.15</v>
      </c>
      <c r="D73" s="1">
        <f>'PR-RAS'!E77</f>
        <v>118870.98000000001</v>
      </c>
      <c r="E73" s="1">
        <v>0</v>
      </c>
      <c r="F73" s="1">
        <v>0</v>
      </c>
      <c r="G73" s="2">
        <f t="shared" si="0"/>
        <v>24593.623919999998</v>
      </c>
      <c r="H73" s="2">
        <f t="shared" si="1"/>
        <v>0.16999999998370185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20088</v>
      </c>
      <c r="D74" s="1">
        <f>'PR-RAS'!E78</f>
        <v>17830.650000000001</v>
      </c>
      <c r="E74" s="1">
        <v>0</v>
      </c>
      <c r="F74" s="1">
        <v>0</v>
      </c>
      <c r="G74" s="2">
        <f t="shared" si="0"/>
        <v>4069.6988999999999</v>
      </c>
      <c r="H74" s="2">
        <f t="shared" si="1"/>
        <v>0.34999999999854481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83748.149999999994</v>
      </c>
      <c r="D76" s="1">
        <f>'PR-RAS'!E80</f>
        <v>101040.33</v>
      </c>
      <c r="E76" s="1">
        <v>0</v>
      </c>
      <c r="F76" s="1">
        <v>0</v>
      </c>
      <c r="G76" s="2">
        <f t="shared" si="0"/>
        <v>21437.160749999999</v>
      </c>
      <c r="H76" s="2">
        <f t="shared" si="1"/>
        <v>0.47999999999592546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22918.67</v>
      </c>
      <c r="D102" s="1">
        <f>'PR-RAS'!E106</f>
        <v>21078.5</v>
      </c>
      <c r="E102" s="1">
        <v>0</v>
      </c>
      <c r="F102" s="1">
        <v>0</v>
      </c>
      <c r="G102" s="2">
        <f t="shared" si="0"/>
        <v>6572.6426700000002</v>
      </c>
      <c r="H102" s="2">
        <f t="shared" si="1"/>
        <v>0.83000000000174623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22918.67</v>
      </c>
      <c r="D108" s="1">
        <f>'PR-RAS'!E112</f>
        <v>21078.5</v>
      </c>
      <c r="E108" s="1">
        <v>0</v>
      </c>
      <c r="F108" s="1">
        <v>0</v>
      </c>
      <c r="G108" s="2">
        <f t="shared" si="0"/>
        <v>6963.0966899999994</v>
      </c>
      <c r="H108" s="2">
        <f t="shared" si="1"/>
        <v>0.83000000000174623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22918.67</v>
      </c>
      <c r="D113" s="1">
        <f>'PR-RAS'!E117</f>
        <v>21078.5</v>
      </c>
      <c r="E113" s="1">
        <v>0</v>
      </c>
      <c r="F113" s="1">
        <v>0</v>
      </c>
      <c r="G113" s="2">
        <f t="shared" si="0"/>
        <v>7288.4750400000003</v>
      </c>
      <c r="H113" s="2">
        <f t="shared" si="1"/>
        <v>0.83000000000174623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7398.63</v>
      </c>
      <c r="D120" s="1">
        <f>'PR-RAS'!E124</f>
        <v>12023.189999999999</v>
      </c>
      <c r="E120" s="1">
        <v>0</v>
      </c>
      <c r="F120" s="1">
        <v>0</v>
      </c>
      <c r="G120" s="2">
        <f t="shared" si="0"/>
        <v>3741.9561899999994</v>
      </c>
      <c r="H120" s="2">
        <f t="shared" si="1"/>
        <v>0.55999999999858119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5815.91</v>
      </c>
      <c r="D121" s="1">
        <f>'PR-RAS'!E125</f>
        <v>7845.87</v>
      </c>
      <c r="E121" s="1">
        <v>0</v>
      </c>
      <c r="F121" s="1">
        <v>0</v>
      </c>
      <c r="G121" s="2">
        <f t="shared" si="0"/>
        <v>2580.9180000000001</v>
      </c>
      <c r="H121" s="2">
        <f t="shared" si="1"/>
        <v>0.22000000000025466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5815.91</v>
      </c>
      <c r="D123" s="1">
        <f>'PR-RAS'!E127</f>
        <v>7845.87</v>
      </c>
      <c r="E123" s="1">
        <v>0</v>
      </c>
      <c r="F123" s="1">
        <v>0</v>
      </c>
      <c r="G123" s="2">
        <f t="shared" si="0"/>
        <v>2623.9333000000001</v>
      </c>
      <c r="H123" s="2">
        <f t="shared" si="1"/>
        <v>0.22000000000025466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1582.72</v>
      </c>
      <c r="D124" s="1">
        <f>'PR-RAS'!E128</f>
        <v>4177.32</v>
      </c>
      <c r="E124" s="1">
        <v>0</v>
      </c>
      <c r="F124" s="1">
        <v>0</v>
      </c>
      <c r="G124" s="2">
        <f t="shared" si="0"/>
        <v>1222.2952799999998</v>
      </c>
      <c r="H124" s="2">
        <f t="shared" si="1"/>
        <v>0.59999999999968168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1582.72</v>
      </c>
      <c r="D125" s="1">
        <f>'PR-RAS'!E129</f>
        <v>4177.32</v>
      </c>
      <c r="E125" s="1">
        <v>0</v>
      </c>
      <c r="F125" s="1">
        <v>0</v>
      </c>
      <c r="G125" s="2">
        <f t="shared" si="0"/>
        <v>1232.2326399999999</v>
      </c>
      <c r="H125" s="2">
        <f t="shared" si="1"/>
        <v>0.59999999999968168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125175.16</v>
      </c>
      <c r="D129" s="1">
        <f>'PR-RAS'!E133</f>
        <v>143966.59</v>
      </c>
      <c r="E129" s="1">
        <v>0</v>
      </c>
      <c r="F129" s="1">
        <v>0</v>
      </c>
      <c r="G129" s="2">
        <f t="shared" si="0"/>
        <v>52877.86752</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125175.16</v>
      </c>
      <c r="D130" s="1">
        <f>'PR-RAS'!E134</f>
        <v>143966.59</v>
      </c>
      <c r="E130" s="1">
        <v>0</v>
      </c>
      <c r="F130" s="1">
        <v>0</v>
      </c>
      <c r="G130" s="2">
        <f t="shared" si="0"/>
        <v>53290.975859999999</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122659.69</v>
      </c>
      <c r="D131" s="1">
        <f>'PR-RAS'!E135</f>
        <v>143966.59</v>
      </c>
      <c r="E131" s="1">
        <v>0</v>
      </c>
      <c r="F131" s="1">
        <v>0</v>
      </c>
      <c r="G131" s="2">
        <f t="shared" si="0"/>
        <v>53377.073100000001</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2515.4699999999998</v>
      </c>
      <c r="D132" s="1">
        <f>'PR-RAS'!E136</f>
        <v>0</v>
      </c>
      <c r="E132" s="1">
        <v>0</v>
      </c>
      <c r="F132" s="1">
        <v>0</v>
      </c>
      <c r="G132" s="2">
        <f t="shared" si="0"/>
        <v>329.52656999999999</v>
      </c>
      <c r="H132" s="2">
        <f t="shared" si="1"/>
        <v>0.46999999999979991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1406919.6600000001</v>
      </c>
      <c r="D147" s="1">
        <f>'PR-RAS'!E151</f>
        <v>1612079.0999999999</v>
      </c>
      <c r="E147" s="1">
        <v>0</v>
      </c>
      <c r="F147" s="1">
        <v>0</v>
      </c>
      <c r="G147" s="2">
        <f t="shared" si="0"/>
        <v>676137.36755999993</v>
      </c>
      <c r="H147" s="2">
        <f t="shared" si="1"/>
        <v>0.43999999971129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1241107.1800000002</v>
      </c>
      <c r="D148" s="1">
        <f>'PR-RAS'!E152</f>
        <v>1433330.0799999998</v>
      </c>
      <c r="E148" s="1">
        <v>0</v>
      </c>
      <c r="F148" s="1">
        <v>0</v>
      </c>
      <c r="G148" s="2">
        <f t="shared" si="0"/>
        <v>603841.79897999996</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1024476.92</v>
      </c>
      <c r="D149" s="1">
        <f>'PR-RAS'!E153</f>
        <v>1181734.2999999998</v>
      </c>
      <c r="E149" s="1">
        <v>0</v>
      </c>
      <c r="F149" s="1">
        <v>0</v>
      </c>
      <c r="G149" s="2">
        <f t="shared" si="0"/>
        <v>501415.9369599999</v>
      </c>
      <c r="H149" s="2">
        <f t="shared" si="1"/>
        <v>0.37999999977182597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1019078.13</v>
      </c>
      <c r="D150" s="1">
        <f>'PR-RAS'!E154</f>
        <v>1174367.1299999999</v>
      </c>
      <c r="E150" s="1">
        <v>0</v>
      </c>
      <c r="F150" s="1">
        <v>0</v>
      </c>
      <c r="G150" s="2">
        <f t="shared" si="0"/>
        <v>501804.04610999994</v>
      </c>
      <c r="H150" s="2">
        <f t="shared" si="1"/>
        <v>0.2599999998928979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5398.79</v>
      </c>
      <c r="D152" s="1">
        <f>'PR-RAS'!E156</f>
        <v>7367.17</v>
      </c>
      <c r="E152" s="1">
        <v>0</v>
      </c>
      <c r="F152" s="1">
        <v>0</v>
      </c>
      <c r="G152" s="2">
        <f t="shared" si="0"/>
        <v>3040.1026299999999</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50134.38</v>
      </c>
      <c r="D154" s="1">
        <f>'PR-RAS'!E158</f>
        <v>58953.94</v>
      </c>
      <c r="E154" s="1">
        <v>0</v>
      </c>
      <c r="F154" s="1">
        <v>0</v>
      </c>
      <c r="G154" s="2">
        <f t="shared" si="0"/>
        <v>25710.465780000002</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166495.88</v>
      </c>
      <c r="D155" s="1">
        <f>'PR-RAS'!E159</f>
        <v>192641.84</v>
      </c>
      <c r="E155" s="1">
        <v>0</v>
      </c>
      <c r="F155" s="1">
        <v>0</v>
      </c>
      <c r="G155" s="2">
        <f t="shared" si="0"/>
        <v>84974.052240000005</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166272.39000000001</v>
      </c>
      <c r="D157" s="1">
        <f>'PR-RAS'!E161</f>
        <v>192504.94</v>
      </c>
      <c r="E157" s="1">
        <v>0</v>
      </c>
      <c r="F157" s="1">
        <v>0</v>
      </c>
      <c r="G157" s="2">
        <f t="shared" si="0"/>
        <v>86000.034119999997</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223.49</v>
      </c>
      <c r="D158" s="1">
        <f>'PR-RAS'!E162</f>
        <v>136.9</v>
      </c>
      <c r="E158" s="1">
        <v>0</v>
      </c>
      <c r="F158" s="1">
        <v>0</v>
      </c>
      <c r="G158" s="2">
        <f t="shared" si="0"/>
        <v>78.07453000000001</v>
      </c>
      <c r="H158" s="2">
        <f t="shared" si="1"/>
        <v>0.59000000000000341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159183.44</v>
      </c>
      <c r="D159" s="1">
        <f>'PR-RAS'!E163</f>
        <v>173565.21</v>
      </c>
      <c r="E159" s="1">
        <v>0</v>
      </c>
      <c r="F159" s="1">
        <v>0</v>
      </c>
      <c r="G159" s="2">
        <f t="shared" si="0"/>
        <v>79997.58988</v>
      </c>
      <c r="H159" s="2">
        <f t="shared" si="1"/>
        <v>0.64999999999417923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34355.630000000005</v>
      </c>
      <c r="D160" s="1">
        <f>'PR-RAS'!E164</f>
        <v>34114</v>
      </c>
      <c r="E160" s="1">
        <v>0</v>
      </c>
      <c r="F160" s="1">
        <v>0</v>
      </c>
      <c r="G160" s="2">
        <f t="shared" si="0"/>
        <v>16310.797170000002</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7151.46</v>
      </c>
      <c r="D161" s="1">
        <f>'PR-RAS'!E165</f>
        <v>10168.209999999999</v>
      </c>
      <c r="E161" s="1">
        <v>0</v>
      </c>
      <c r="F161" s="1">
        <v>0</v>
      </c>
      <c r="G161" s="2">
        <f t="shared" si="0"/>
        <v>4398.0607999999993</v>
      </c>
      <c r="H161" s="2">
        <f t="shared" si="1"/>
        <v>0.66999999999916326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26037.8</v>
      </c>
      <c r="D162" s="1">
        <f>'PR-RAS'!E166</f>
        <v>22803.360000000001</v>
      </c>
      <c r="E162" s="1">
        <v>0</v>
      </c>
      <c r="F162" s="1">
        <v>0</v>
      </c>
      <c r="G162" s="2">
        <f t="shared" si="0"/>
        <v>11534.767720000002</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1107.44</v>
      </c>
      <c r="D163" s="1">
        <f>'PR-RAS'!E167</f>
        <v>1093.6300000000001</v>
      </c>
      <c r="E163" s="1">
        <v>0</v>
      </c>
      <c r="F163" s="1">
        <v>0</v>
      </c>
      <c r="G163" s="2">
        <f t="shared" si="0"/>
        <v>533.74140000000011</v>
      </c>
      <c r="H163" s="2">
        <f t="shared" si="1"/>
        <v>0.80999999999994543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58.93</v>
      </c>
      <c r="D164" s="1">
        <f>'PR-RAS'!E168</f>
        <v>48.8</v>
      </c>
      <c r="E164" s="1">
        <v>0</v>
      </c>
      <c r="F164" s="1">
        <v>0</v>
      </c>
      <c r="G164" s="2">
        <f t="shared" si="0"/>
        <v>25.514390000000002</v>
      </c>
      <c r="H164" s="2">
        <f t="shared" si="1"/>
        <v>0.27000000000000313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74051.81</v>
      </c>
      <c r="D165" s="1">
        <f>'PR-RAS'!E169</f>
        <v>71994.490000000005</v>
      </c>
      <c r="E165" s="1">
        <v>0</v>
      </c>
      <c r="F165" s="1">
        <v>0</v>
      </c>
      <c r="G165" s="2">
        <f t="shared" si="0"/>
        <v>35758.689560000006</v>
      </c>
      <c r="H165" s="2">
        <f t="shared" si="1"/>
        <v>0.680000000007567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32133.35</v>
      </c>
      <c r="D166" s="1">
        <f>'PR-RAS'!E170</f>
        <v>33004.35</v>
      </c>
      <c r="E166" s="1">
        <v>0</v>
      </c>
      <c r="F166" s="1">
        <v>0</v>
      </c>
      <c r="G166" s="2">
        <f t="shared" si="0"/>
        <v>16193.438249999999</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22391.040000000001</v>
      </c>
      <c r="D168" s="1">
        <f>'PR-RAS'!E172</f>
        <v>22270.18</v>
      </c>
      <c r="E168" s="1">
        <v>0</v>
      </c>
      <c r="F168" s="1">
        <v>0</v>
      </c>
      <c r="G168" s="2">
        <f t="shared" si="0"/>
        <v>11177.543799999999</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5548.79</v>
      </c>
      <c r="D169" s="1">
        <f>'PR-RAS'!E173</f>
        <v>8183.91</v>
      </c>
      <c r="E169" s="1">
        <v>0</v>
      </c>
      <c r="F169" s="1">
        <v>0</v>
      </c>
      <c r="G169" s="2">
        <f t="shared" si="0"/>
        <v>3681.9904800000004</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13510.37</v>
      </c>
      <c r="D170" s="1">
        <f>'PR-RAS'!E174</f>
        <v>7507.59</v>
      </c>
      <c r="E170" s="1">
        <v>0</v>
      </c>
      <c r="F170" s="1">
        <v>0</v>
      </c>
      <c r="G170" s="2">
        <f t="shared" si="0"/>
        <v>4820.8179500000006</v>
      </c>
      <c r="H170" s="2">
        <f t="shared" si="1"/>
        <v>0.78000000000065484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468.26</v>
      </c>
      <c r="D172" s="1">
        <f>'PR-RAS'!E176</f>
        <v>1028.46</v>
      </c>
      <c r="E172" s="1">
        <v>0</v>
      </c>
      <c r="F172" s="1">
        <v>0</v>
      </c>
      <c r="G172" s="2">
        <f t="shared" si="0"/>
        <v>431.80578000000008</v>
      </c>
      <c r="H172" s="2">
        <f t="shared" si="1"/>
        <v>0.72000000000002728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21105.43</v>
      </c>
      <c r="D173" s="1">
        <f>'PR-RAS'!E177</f>
        <v>36651.07</v>
      </c>
      <c r="E173" s="1">
        <v>0</v>
      </c>
      <c r="F173" s="1">
        <v>0</v>
      </c>
      <c r="G173" s="2">
        <f t="shared" si="0"/>
        <v>16238.10204</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1344.94</v>
      </c>
      <c r="D174" s="1">
        <f>'PR-RAS'!E178</f>
        <v>1342.8</v>
      </c>
      <c r="E174" s="1">
        <v>0</v>
      </c>
      <c r="F174" s="1">
        <v>0</v>
      </c>
      <c r="G174" s="2">
        <f t="shared" si="0"/>
        <v>697.28341999999998</v>
      </c>
      <c r="H174" s="2">
        <f t="shared" si="1"/>
        <v>0.25999999999999091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2408.6</v>
      </c>
      <c r="D175" s="1">
        <f>'PR-RAS'!E179</f>
        <v>14505.13</v>
      </c>
      <c r="E175" s="1">
        <v>0</v>
      </c>
      <c r="F175" s="1">
        <v>0</v>
      </c>
      <c r="G175" s="2">
        <f t="shared" si="0"/>
        <v>5466.8816399999987</v>
      </c>
      <c r="H175" s="2">
        <f t="shared" si="1"/>
        <v>0.52999999999929059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7235.88</v>
      </c>
      <c r="D177" s="1">
        <f>'PR-RAS'!E181</f>
        <v>6620.22</v>
      </c>
      <c r="E177" s="1">
        <v>0</v>
      </c>
      <c r="F177" s="1">
        <v>0</v>
      </c>
      <c r="G177" s="2">
        <f t="shared" si="0"/>
        <v>3603.8323199999995</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1070.08</v>
      </c>
      <c r="D178" s="1">
        <f>'PR-RAS'!E182</f>
        <v>1194.48</v>
      </c>
      <c r="E178" s="1">
        <v>0</v>
      </c>
      <c r="F178" s="1">
        <v>0</v>
      </c>
      <c r="G178" s="2">
        <f t="shared" si="0"/>
        <v>612.25007999999991</v>
      </c>
      <c r="H178" s="2">
        <f t="shared" si="1"/>
        <v>0.55999999999994543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4259.41</v>
      </c>
      <c r="D179" s="1">
        <f>'PR-RAS'!E183</f>
        <v>2866.86</v>
      </c>
      <c r="E179" s="1">
        <v>0</v>
      </c>
      <c r="F179" s="1">
        <v>0</v>
      </c>
      <c r="G179" s="2">
        <f t="shared" si="0"/>
        <v>1778.7771400000001</v>
      </c>
      <c r="H179" s="2">
        <f t="shared" si="1"/>
        <v>0.54999999999972715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1973.45</v>
      </c>
      <c r="D180" s="1">
        <f>'PR-RAS'!E184</f>
        <v>2724.2</v>
      </c>
      <c r="E180" s="1">
        <v>0</v>
      </c>
      <c r="F180" s="1">
        <v>0</v>
      </c>
      <c r="G180" s="2">
        <f t="shared" si="0"/>
        <v>1328.5111499999998</v>
      </c>
      <c r="H180" s="2">
        <f t="shared" si="1"/>
        <v>0.64999999999986358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1987.43</v>
      </c>
      <c r="D181" s="1">
        <f>'PR-RAS'!E185</f>
        <v>3166.65</v>
      </c>
      <c r="E181" s="1">
        <v>0</v>
      </c>
      <c r="F181" s="1">
        <v>0</v>
      </c>
      <c r="G181" s="2">
        <f t="shared" si="0"/>
        <v>1497.7313999999999</v>
      </c>
      <c r="H181" s="2">
        <f t="shared" si="1"/>
        <v>0.77999999999997272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825.64</v>
      </c>
      <c r="D182" s="1">
        <f>'PR-RAS'!E186</f>
        <v>4230.7299999999996</v>
      </c>
      <c r="E182" s="1">
        <v>0</v>
      </c>
      <c r="F182" s="1">
        <v>0</v>
      </c>
      <c r="G182" s="2">
        <f t="shared" si="0"/>
        <v>1680.9650999999997</v>
      </c>
      <c r="H182" s="2">
        <f t="shared" si="1"/>
        <v>0.6300000000004502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1035.24</v>
      </c>
      <c r="D183" s="1">
        <f>'PR-RAS'!E187</f>
        <v>805.94</v>
      </c>
      <c r="E183" s="1">
        <v>0</v>
      </c>
      <c r="F183" s="1">
        <v>0</v>
      </c>
      <c r="G183" s="2">
        <f t="shared" si="0"/>
        <v>481.77583999999996</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28635.33</v>
      </c>
      <c r="D184" s="1">
        <f>'PR-RAS'!E188</f>
        <v>29999.71</v>
      </c>
      <c r="E184" s="1">
        <v>0</v>
      </c>
      <c r="F184" s="1">
        <v>0</v>
      </c>
      <c r="G184" s="2">
        <f t="shared" si="0"/>
        <v>16220.159249999999</v>
      </c>
      <c r="H184" s="2">
        <f t="shared" si="1"/>
        <v>0.62000000000261934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228.28</v>
      </c>
      <c r="D185" s="1">
        <f>'PR-RAS'!E189</f>
        <v>510</v>
      </c>
      <c r="E185" s="1">
        <v>0</v>
      </c>
      <c r="F185" s="1">
        <v>0</v>
      </c>
      <c r="G185" s="2">
        <f t="shared" si="0"/>
        <v>229.68351999999999</v>
      </c>
      <c r="H185" s="2">
        <f t="shared" si="1"/>
        <v>0.28000000000000114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2484.5700000000002</v>
      </c>
      <c r="D186" s="1">
        <f>'PR-RAS'!E190</f>
        <v>2808</v>
      </c>
      <c r="E186" s="1">
        <v>0</v>
      </c>
      <c r="F186" s="1">
        <v>0</v>
      </c>
      <c r="G186" s="2">
        <f t="shared" si="0"/>
        <v>1498.60545</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1214.94</v>
      </c>
      <c r="D187" s="1">
        <f>'PR-RAS'!E191</f>
        <v>2665.21</v>
      </c>
      <c r="E187" s="1">
        <v>0</v>
      </c>
      <c r="F187" s="1">
        <v>0</v>
      </c>
      <c r="G187" s="2">
        <f t="shared" si="0"/>
        <v>1217.43696</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4482.71</v>
      </c>
      <c r="D189" s="1">
        <f>'PR-RAS'!E193</f>
        <v>4158.41</v>
      </c>
      <c r="E189" s="1">
        <v>0</v>
      </c>
      <c r="F189" s="1">
        <v>0</v>
      </c>
      <c r="G189" s="2">
        <f t="shared" si="0"/>
        <v>2406.3116399999999</v>
      </c>
      <c r="H189" s="2">
        <f t="shared" si="1"/>
        <v>0.6999999999998181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5768.23</v>
      </c>
      <c r="D190" s="1">
        <f>'PR-RAS'!E194</f>
        <v>5924.28</v>
      </c>
      <c r="E190" s="1">
        <v>0</v>
      </c>
      <c r="F190" s="1">
        <v>0</v>
      </c>
      <c r="G190" s="2">
        <f t="shared" si="0"/>
        <v>3329.5733100000002</v>
      </c>
      <c r="H190" s="2">
        <f t="shared" si="1"/>
        <v>0.50999999999930878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14423.42</v>
      </c>
      <c r="D191" s="1">
        <f>'PR-RAS'!E195</f>
        <v>13898.81</v>
      </c>
      <c r="E191" s="1">
        <v>0</v>
      </c>
      <c r="F191" s="1">
        <v>0</v>
      </c>
      <c r="G191" s="2">
        <f t="shared" si="0"/>
        <v>8021.9976000000006</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6629.0400000000009</v>
      </c>
      <c r="D192" s="1">
        <f>'PR-RAS'!E196</f>
        <v>5130.95</v>
      </c>
      <c r="E192" s="1">
        <v>0</v>
      </c>
      <c r="F192" s="1">
        <v>0</v>
      </c>
      <c r="G192" s="2">
        <f t="shared" si="0"/>
        <v>3226.1695400000003</v>
      </c>
      <c r="H192" s="2">
        <f t="shared" si="1"/>
        <v>9.0000000001055014E-2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6629.0400000000009</v>
      </c>
      <c r="D206" s="1">
        <f>'PR-RAS'!E210</f>
        <v>5130.95</v>
      </c>
      <c r="E206" s="1">
        <v>0</v>
      </c>
      <c r="F206" s="1">
        <v>0</v>
      </c>
      <c r="G206" s="2">
        <f t="shared" si="0"/>
        <v>3462.6427000000003</v>
      </c>
      <c r="H206" s="2">
        <f t="shared" si="1"/>
        <v>9.0000000001055014E-2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1150.72</v>
      </c>
      <c r="D207" s="1">
        <f>'PR-RAS'!E211</f>
        <v>1272.29</v>
      </c>
      <c r="E207" s="1">
        <v>0</v>
      </c>
      <c r="F207" s="1">
        <v>0</v>
      </c>
      <c r="G207" s="2">
        <f t="shared" si="0"/>
        <v>761.23180000000002</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5450.76</v>
      </c>
      <c r="D209" s="1">
        <f>'PR-RAS'!E213</f>
        <v>3858.66</v>
      </c>
      <c r="E209" s="1">
        <v>0</v>
      </c>
      <c r="F209" s="1">
        <v>0</v>
      </c>
      <c r="G209" s="2">
        <f t="shared" si="0"/>
        <v>2738.9606399999998</v>
      </c>
      <c r="H209" s="2">
        <f t="shared" si="1"/>
        <v>0.57999999999992724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27.56</v>
      </c>
      <c r="D210" s="1">
        <f>'PR-RAS'!E214</f>
        <v>0</v>
      </c>
      <c r="E210" s="1">
        <v>0</v>
      </c>
      <c r="F210" s="1">
        <v>0</v>
      </c>
      <c r="G210" s="2">
        <f t="shared" si="0"/>
        <v>5.7600399999999992</v>
      </c>
      <c r="H210" s="2">
        <f t="shared" si="1"/>
        <v>0.44000000000000128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52.86</v>
      </c>
      <c r="E259" s="1">
        <v>0</v>
      </c>
      <c r="F259" s="1">
        <v>0</v>
      </c>
      <c r="G259" s="2">
        <f t="shared" si="0"/>
        <v>27.275760000000002</v>
      </c>
      <c r="H259" s="2">
        <f t="shared" si="1"/>
        <v>0.14000000000000057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52.86</v>
      </c>
      <c r="E260" s="1">
        <v>0</v>
      </c>
      <c r="F260" s="1">
        <v>0</v>
      </c>
      <c r="G260" s="2">
        <f t="shared" si="0"/>
        <v>27.38148</v>
      </c>
      <c r="H260" s="2">
        <f t="shared" si="1"/>
        <v>0.14000000000000057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52.86</v>
      </c>
      <c r="E262" s="1">
        <v>0</v>
      </c>
      <c r="F262" s="1">
        <v>0</v>
      </c>
      <c r="G262" s="2">
        <f t="shared" si="0"/>
        <v>27.592919999999999</v>
      </c>
      <c r="H262" s="2">
        <f t="shared" si="1"/>
        <v>0.14000000000000057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1406919.6600000001</v>
      </c>
      <c r="D285" s="1">
        <f>'PR-RAS'!E289</f>
        <v>1612079.0999999999</v>
      </c>
      <c r="E285" s="1">
        <v>0</v>
      </c>
      <c r="F285" s="1">
        <v>0</v>
      </c>
      <c r="G285" s="2">
        <f t="shared" si="8"/>
        <v>1315226.1122399997</v>
      </c>
      <c r="H285" s="2">
        <f t="shared" si="9"/>
        <v>0.43999999971129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20793.109999999637</v>
      </c>
      <c r="D286" s="1">
        <f>'PR-RAS'!E290</f>
        <v>35707.210000000196</v>
      </c>
      <c r="E286" s="1">
        <v>0</v>
      </c>
      <c r="F286" s="1">
        <v>0</v>
      </c>
      <c r="G286" s="2">
        <f t="shared" si="8"/>
        <v>26279.146050000007</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5065.28</v>
      </c>
      <c r="D289" s="1">
        <f>'PR-RAS'!E293</f>
        <v>3733.83</v>
      </c>
      <c r="E289" s="1">
        <v>0</v>
      </c>
      <c r="F289" s="1">
        <v>0</v>
      </c>
      <c r="G289" s="2">
        <f t="shared" si="8"/>
        <v>3609.4867199999994</v>
      </c>
      <c r="H289" s="2">
        <f t="shared" si="9"/>
        <v>0.4499999999998181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419.8</v>
      </c>
      <c r="D291" s="1">
        <f>'PR-RAS'!E295</f>
        <v>0</v>
      </c>
      <c r="E291" s="1">
        <v>0</v>
      </c>
      <c r="F291" s="1">
        <v>0</v>
      </c>
      <c r="G291" s="2">
        <f t="shared" si="8"/>
        <v>121.74199999999999</v>
      </c>
      <c r="H291" s="2">
        <f t="shared" si="9"/>
        <v>0.19999999999998863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19454.999999999996</v>
      </c>
      <c r="D345" s="1">
        <f>'PR-RAS'!E350</f>
        <v>15619.83</v>
      </c>
      <c r="E345" s="1">
        <v>0</v>
      </c>
      <c r="F345" s="1">
        <v>0</v>
      </c>
      <c r="G345" s="2">
        <f t="shared" si="8"/>
        <v>17438.963039999999</v>
      </c>
      <c r="H345" s="2">
        <f t="shared" si="9"/>
        <v>0.17000000000371074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19454.999999999996</v>
      </c>
      <c r="D358" s="1">
        <f>'PR-RAS'!E363</f>
        <v>15619.83</v>
      </c>
      <c r="E358" s="1">
        <v>0</v>
      </c>
      <c r="F358" s="1">
        <v>0</v>
      </c>
      <c r="G358" s="2">
        <f t="shared" si="8"/>
        <v>18097.993619999997</v>
      </c>
      <c r="H358" s="2">
        <f t="shared" si="9"/>
        <v>0.17000000000371074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18039.78</v>
      </c>
      <c r="D364" s="1">
        <f>'PR-RAS'!E369</f>
        <v>13941.24</v>
      </c>
      <c r="E364" s="1">
        <v>0</v>
      </c>
      <c r="F364" s="1">
        <v>0</v>
      </c>
      <c r="G364" s="2">
        <f t="shared" si="8"/>
        <v>16669.780379999997</v>
      </c>
      <c r="H364" s="2">
        <f t="shared" si="9"/>
        <v>0.46000000000094587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18039.78</v>
      </c>
      <c r="D365" s="1">
        <f>'PR-RAS'!E370</f>
        <v>3732.41</v>
      </c>
      <c r="E365" s="1">
        <v>0</v>
      </c>
      <c r="F365" s="1">
        <v>0</v>
      </c>
      <c r="G365" s="2">
        <f t="shared" si="8"/>
        <v>9283.6743999999999</v>
      </c>
      <c r="H365" s="2">
        <f t="shared" si="9"/>
        <v>0.63000000000101863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893.75</v>
      </c>
      <c r="E366" s="1">
        <v>0</v>
      </c>
      <c r="F366" s="1">
        <v>0</v>
      </c>
      <c r="G366" s="2">
        <f t="shared" si="8"/>
        <v>652.4375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2635.73</v>
      </c>
      <c r="E367" s="1">
        <v>0</v>
      </c>
      <c r="F367" s="1">
        <v>0</v>
      </c>
      <c r="G367" s="2">
        <f t="shared" si="8"/>
        <v>1929.35436</v>
      </c>
      <c r="H367" s="2">
        <f t="shared" si="9"/>
        <v>0.26999999999998181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6679.35</v>
      </c>
      <c r="E369" s="1">
        <v>0</v>
      </c>
      <c r="F369" s="1">
        <v>0</v>
      </c>
      <c r="G369" s="2">
        <f t="shared" si="8"/>
        <v>4916.0016000000005</v>
      </c>
      <c r="H369" s="2">
        <f t="shared" si="9"/>
        <v>0.3500000000003638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352.78</v>
      </c>
      <c r="D373" s="1">
        <f>'PR-RAS'!E378</f>
        <v>0</v>
      </c>
      <c r="E373" s="1">
        <v>0</v>
      </c>
      <c r="F373" s="1">
        <v>0</v>
      </c>
      <c r="G373" s="2">
        <f t="shared" si="8"/>
        <v>131.23416</v>
      </c>
      <c r="H373" s="2">
        <f t="shared" si="9"/>
        <v>0.22000000000002728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352.78</v>
      </c>
      <c r="D374" s="1">
        <f>'PR-RAS'!E379</f>
        <v>0</v>
      </c>
      <c r="E374" s="1">
        <v>0</v>
      </c>
      <c r="F374" s="1">
        <v>0</v>
      </c>
      <c r="G374" s="2">
        <f t="shared" si="8"/>
        <v>131.58694</v>
      </c>
      <c r="H374" s="2">
        <f t="shared" si="9"/>
        <v>0.22000000000002728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1062.44</v>
      </c>
      <c r="D378" s="1">
        <f>'PR-RAS'!E383</f>
        <v>1678.59</v>
      </c>
      <c r="E378" s="1">
        <v>0</v>
      </c>
      <c r="F378" s="1">
        <v>0</v>
      </c>
      <c r="G378" s="2">
        <f t="shared" si="8"/>
        <v>1666.1967399999999</v>
      </c>
      <c r="H378" s="2">
        <f t="shared" si="9"/>
        <v>0.85000000000013642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1062.44</v>
      </c>
      <c r="D379" s="1">
        <f>'PR-RAS'!E384</f>
        <v>1678.59</v>
      </c>
      <c r="E379" s="1">
        <v>0</v>
      </c>
      <c r="F379" s="1">
        <v>0</v>
      </c>
      <c r="G379" s="2">
        <f t="shared" si="8"/>
        <v>1670.61636</v>
      </c>
      <c r="H379" s="2">
        <f t="shared" si="9"/>
        <v>0.85000000000013642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19454.999999999996</v>
      </c>
      <c r="D403" s="1">
        <f>'PR-RAS'!E408</f>
        <v>15619.83</v>
      </c>
      <c r="E403" s="1">
        <v>0</v>
      </c>
      <c r="F403" s="1">
        <v>0</v>
      </c>
      <c r="G403" s="2">
        <f t="shared" si="8"/>
        <v>20379.25332</v>
      </c>
      <c r="H403" s="2">
        <f t="shared" si="9"/>
        <v>0.17000000000371074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1427712.7699999998</v>
      </c>
      <c r="D407" s="1">
        <f>'PR-RAS'!E412</f>
        <v>1647786.31</v>
      </c>
      <c r="E407" s="1">
        <v>0</v>
      </c>
      <c r="F407" s="1">
        <v>0</v>
      </c>
      <c r="G407" s="2">
        <f t="shared" si="8"/>
        <v>1917653.86834</v>
      </c>
      <c r="H407" s="2">
        <f t="shared" si="9"/>
        <v>0.54000000027008355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1426374.6600000001</v>
      </c>
      <c r="D408" s="1">
        <f>'PR-RAS'!E413</f>
        <v>1627698.93</v>
      </c>
      <c r="E408" s="1">
        <v>0</v>
      </c>
      <c r="F408" s="1">
        <v>0</v>
      </c>
      <c r="G408" s="2">
        <f t="shared" si="8"/>
        <v>1905481.4156399998</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1338.1099999996368</v>
      </c>
      <c r="D409" s="1">
        <f>'PR-RAS'!E414</f>
        <v>20087.380000000121</v>
      </c>
      <c r="E409" s="1">
        <v>0</v>
      </c>
      <c r="F409" s="1">
        <v>0</v>
      </c>
      <c r="G409" s="2">
        <f t="shared" si="8"/>
        <v>16937.25095999995</v>
      </c>
      <c r="H409" s="2">
        <f t="shared" si="9"/>
        <v>0.48999999975785613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5065.28</v>
      </c>
      <c r="D412" s="1">
        <f>'PR-RAS'!E417</f>
        <v>3733.83</v>
      </c>
      <c r="E412" s="1">
        <v>0</v>
      </c>
      <c r="F412" s="1">
        <v>0</v>
      </c>
      <c r="G412" s="2">
        <f t="shared" si="8"/>
        <v>5151.0383399999992</v>
      </c>
      <c r="H412" s="2">
        <f t="shared" si="9"/>
        <v>0.4499999999998181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1427712.7699999998</v>
      </c>
      <c r="D633" s="1">
        <f>'PR-RAS'!E639</f>
        <v>1647786.31</v>
      </c>
      <c r="E633" s="1">
        <v>0</v>
      </c>
      <c r="F633" s="1">
        <v>0</v>
      </c>
      <c r="G633" s="2">
        <f t="shared" si="10"/>
        <v>2985116.3664799999</v>
      </c>
      <c r="H633" s="2">
        <f t="shared" si="11"/>
        <v>0.54000000027008355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1426374.6600000001</v>
      </c>
      <c r="D634" s="1">
        <f>'PR-RAS'!E640</f>
        <v>1627698.93</v>
      </c>
      <c r="E634" s="1">
        <v>0</v>
      </c>
      <c r="F634" s="1">
        <v>0</v>
      </c>
      <c r="G634" s="2">
        <f t="shared" si="10"/>
        <v>2963562.0051599997</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1338.1099999996368</v>
      </c>
      <c r="D635" s="1">
        <f>'PR-RAS'!E641</f>
        <v>20087.380000000121</v>
      </c>
      <c r="E635" s="1">
        <v>0</v>
      </c>
      <c r="F635" s="1">
        <v>0</v>
      </c>
      <c r="G635" s="2">
        <f t="shared" si="10"/>
        <v>26319.159579999923</v>
      </c>
      <c r="H635" s="2">
        <f t="shared" si="11"/>
        <v>0.48999999975785613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5065.28</v>
      </c>
      <c r="D638" s="1">
        <f>'PR-RAS'!E644</f>
        <v>3733.83</v>
      </c>
      <c r="E638" s="1">
        <v>0</v>
      </c>
      <c r="F638" s="1">
        <v>0</v>
      </c>
      <c r="G638" s="2">
        <f t="shared" si="10"/>
        <v>7983.4827799999994</v>
      </c>
      <c r="H638" s="2">
        <f t="shared" si="11"/>
        <v>0.4499999999998181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16353.550000000121</v>
      </c>
      <c r="E639" s="1">
        <v>0</v>
      </c>
      <c r="F639" s="1">
        <v>0</v>
      </c>
      <c r="G639" s="2">
        <f t="shared" si="10"/>
        <v>20867.129800000155</v>
      </c>
      <c r="H639" s="2">
        <f t="shared" si="11"/>
        <v>0.44999999987885531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3727.170000000363</v>
      </c>
      <c r="D640" s="1">
        <f>'PR-RAS'!E646</f>
        <v>0</v>
      </c>
      <c r="E640" s="1">
        <v>0</v>
      </c>
      <c r="F640" s="1">
        <v>0</v>
      </c>
      <c r="G640" s="2">
        <f t="shared" si="10"/>
        <v>2381.661630000232</v>
      </c>
      <c r="H640" s="2">
        <f t="shared" si="11"/>
        <v>0.17000000036296115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100604.13</v>
      </c>
      <c r="D641" s="1">
        <f>'PR-RAS'!E647</f>
        <v>113442.49</v>
      </c>
      <c r="E641" s="1">
        <v>0</v>
      </c>
      <c r="F641" s="1">
        <v>0</v>
      </c>
      <c r="G641" s="2">
        <f t="shared" si="10"/>
        <v>209593.03039999999</v>
      </c>
      <c r="H641" s="2">
        <f t="shared" si="11"/>
        <v>0.6200000000098953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17819.48</v>
      </c>
      <c r="D642" s="1">
        <f>'PR-RAS'!E649</f>
        <v>22449.56</v>
      </c>
      <c r="E642" s="1">
        <v>0</v>
      </c>
      <c r="F642" s="1">
        <v>0</v>
      </c>
      <c r="G642" s="2">
        <f t="shared" si="10"/>
        <v>40202.622600000002</v>
      </c>
      <c r="H642" s="2">
        <f t="shared" si="11"/>
        <v>0.91999999999825377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260338.06</v>
      </c>
      <c r="D643" s="1">
        <f>'PR-RAS'!E650</f>
        <v>238629.65</v>
      </c>
      <c r="E643" s="1">
        <v>0</v>
      </c>
      <c r="F643" s="1">
        <v>0</v>
      </c>
      <c r="G643" s="2">
        <f t="shared" si="10"/>
        <v>473537.50511999999</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255707.98</v>
      </c>
      <c r="D644" s="1">
        <f>'PR-RAS'!E651</f>
        <v>241631.09</v>
      </c>
      <c r="E644" s="1">
        <v>0</v>
      </c>
      <c r="F644" s="1">
        <v>0</v>
      </c>
      <c r="G644" s="2">
        <f t="shared" si="10"/>
        <v>475157.81288000004</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22449.559999999969</v>
      </c>
      <c r="D645" s="1">
        <f>'PR-RAS'!E652</f>
        <v>19448.119999999995</v>
      </c>
      <c r="E645" s="1">
        <v>0</v>
      </c>
      <c r="F645" s="1">
        <v>0</v>
      </c>
      <c r="G645" s="2">
        <f t="shared" si="10"/>
        <v>39506.695199999973</v>
      </c>
      <c r="H645" s="2">
        <f t="shared" si="11"/>
        <v>0.56000000002677552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62</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57</v>
      </c>
      <c r="E649" s="1">
        <v>0</v>
      </c>
      <c r="F649" s="1">
        <v>0</v>
      </c>
      <c r="G649" s="2">
        <f t="shared" si="10"/>
        <v>111.456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2224.31</v>
      </c>
      <c r="D662" s="1">
        <f>'PR-RAS'!E669</f>
        <v>0</v>
      </c>
      <c r="E662" s="1">
        <v>0</v>
      </c>
      <c r="F662" s="1">
        <v>0</v>
      </c>
      <c r="G662" s="2">
        <f t="shared" si="10"/>
        <v>1470.26891</v>
      </c>
      <c r="H662" s="2">
        <f t="shared" si="11"/>
        <v>0.30999999999994543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1164339.2</v>
      </c>
      <c r="D668" s="1">
        <f>'PR-RAS'!E675</f>
        <v>1339396.3400000001</v>
      </c>
      <c r="E668" s="1">
        <v>0</v>
      </c>
      <c r="F668" s="1">
        <v>0</v>
      </c>
      <c r="G668" s="2">
        <f t="shared" si="10"/>
        <v>2563368.9639599998</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271.19</v>
      </c>
      <c r="E669" s="1">
        <v>0</v>
      </c>
      <c r="F669" s="1">
        <v>0</v>
      </c>
      <c r="G669" s="2">
        <f t="shared" si="10"/>
        <v>362.30984000000001</v>
      </c>
      <c r="H669" s="2">
        <f t="shared" si="11"/>
        <v>0.18999999999999773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663.61</v>
      </c>
      <c r="D670" s="1">
        <f>'PR-RAS'!E677</f>
        <v>663</v>
      </c>
      <c r="E670" s="1">
        <v>0</v>
      </c>
      <c r="F670" s="1">
        <v>0</v>
      </c>
      <c r="G670" s="2">
        <f t="shared" si="10"/>
        <v>1331.0490900000002</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1156.99</v>
      </c>
      <c r="D690" s="1">
        <f>'PR-RAS'!E697</f>
        <v>11516.5</v>
      </c>
      <c r="E690" s="1">
        <v>0</v>
      </c>
      <c r="F690" s="1">
        <v>0</v>
      </c>
      <c r="G690" s="2">
        <f t="shared" si="10"/>
        <v>16666.903109999999</v>
      </c>
      <c r="H690" s="2">
        <f t="shared" si="11"/>
        <v>0.50999999999999091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398.17</v>
      </c>
      <c r="D703" s="1">
        <f>'PR-RAS'!E710</f>
        <v>437.5</v>
      </c>
      <c r="E703" s="1">
        <v>0</v>
      </c>
      <c r="F703" s="1">
        <v>0</v>
      </c>
      <c r="G703" s="2">
        <f t="shared" si="10"/>
        <v>893.76534000000004</v>
      </c>
      <c r="H703" s="2">
        <f t="shared" si="11"/>
        <v>0.67000000000001592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4139.95</v>
      </c>
      <c r="E709" s="1">
        <v>0</v>
      </c>
      <c r="F709" s="1">
        <v>0</v>
      </c>
      <c r="G709" s="2">
        <f t="shared" si="10"/>
        <v>5862.1691999999994</v>
      </c>
      <c r="H709" s="2">
        <f t="shared" si="11"/>
        <v>5.0000000000181899E-2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3677.51</v>
      </c>
      <c r="D710" s="1">
        <f>'PR-RAS'!E717</f>
        <v>3066.58</v>
      </c>
      <c r="E710" s="1">
        <v>0</v>
      </c>
      <c r="F710" s="1">
        <v>0</v>
      </c>
      <c r="G710" s="2">
        <f t="shared" si="10"/>
        <v>6955.7650299999996</v>
      </c>
      <c r="H710" s="2">
        <f t="shared" si="11"/>
        <v>0.90999999999985448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26037.8</v>
      </c>
      <c r="D711" s="1">
        <f>'PR-RAS'!E718</f>
        <v>22803.360000000001</v>
      </c>
      <c r="E711" s="1">
        <v>0</v>
      </c>
      <c r="F711" s="1">
        <v>0</v>
      </c>
      <c r="G711" s="2">
        <f t="shared" si="10"/>
        <v>50867.609199999999</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2866.81</v>
      </c>
      <c r="D713" s="1">
        <f>'PR-RAS'!E720</f>
        <v>2866.86</v>
      </c>
      <c r="E713" s="1">
        <v>0</v>
      </c>
      <c r="F713" s="1">
        <v>0</v>
      </c>
      <c r="G713" s="2">
        <f t="shared" si="10"/>
        <v>6123.5773600000002</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2220.09</v>
      </c>
      <c r="E714" s="1">
        <v>0</v>
      </c>
      <c r="F714" s="1">
        <v>0</v>
      </c>
      <c r="G714" s="2">
        <f t="shared" si="10"/>
        <v>3165.84834</v>
      </c>
      <c r="H714" s="2">
        <f t="shared" si="11"/>
        <v>9.0000000000145519E-2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1849.02</v>
      </c>
      <c r="D715" s="1">
        <f>'PR-RAS'!E722</f>
        <v>379.69</v>
      </c>
      <c r="E715" s="1">
        <v>0</v>
      </c>
      <c r="F715" s="1">
        <v>0</v>
      </c>
      <c r="G715" s="2">
        <f t="shared" si="10"/>
        <v>1862.3976</v>
      </c>
      <c r="H715" s="2">
        <f t="shared" si="11"/>
        <v>0.32999999999998408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639811.17000000004</v>
      </c>
      <c r="D984" s="6">
        <f>BILANCA!E6</f>
        <v>638928.03</v>
      </c>
      <c r="E984" s="6">
        <v>0</v>
      </c>
      <c r="F984" s="6">
        <v>0</v>
      </c>
      <c r="G984" s="7">
        <f t="shared" ref="G984:G1241" si="22">B984/1000*C984+B984/500*D984</f>
        <v>1917.66723</v>
      </c>
      <c r="H984" s="7">
        <f t="shared" si="19"/>
        <v>0.20000000006984919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513075.26000000007</v>
      </c>
      <c r="D985" s="1">
        <f>BILANCA!E7</f>
        <v>499357.87</v>
      </c>
      <c r="E985" s="1">
        <v>0</v>
      </c>
      <c r="F985" s="1">
        <v>0</v>
      </c>
      <c r="G985" s="2">
        <f t="shared" si="22"/>
        <v>3023.5820000000003</v>
      </c>
      <c r="H985" s="2">
        <f t="shared" si="19"/>
        <v>0.3900000000721775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513075.26000000007</v>
      </c>
      <c r="D990" s="1">
        <f>BILANCA!E12</f>
        <v>499357.87</v>
      </c>
      <c r="E990" s="1">
        <v>0</v>
      </c>
      <c r="F990" s="1">
        <v>0</v>
      </c>
      <c r="G990" s="2">
        <f t="shared" si="22"/>
        <v>10582.537</v>
      </c>
      <c r="H990" s="2">
        <f t="shared" si="19"/>
        <v>0.3900000000721775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480177.20999999996</v>
      </c>
      <c r="D991" s="1">
        <f>BILANCA!E13</f>
        <v>460876.24</v>
      </c>
      <c r="E991" s="1">
        <v>0</v>
      </c>
      <c r="F991" s="1">
        <v>0</v>
      </c>
      <c r="G991" s="2">
        <f t="shared" si="22"/>
        <v>11215.437519999999</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1544076.83</v>
      </c>
      <c r="D993" s="1">
        <f>BILANCA!E15</f>
        <v>1544076.83</v>
      </c>
      <c r="E993" s="1">
        <v>0</v>
      </c>
      <c r="F993" s="1">
        <v>0</v>
      </c>
      <c r="G993" s="2">
        <f t="shared" si="22"/>
        <v>46322.304900000003</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1063899.6200000001</v>
      </c>
      <c r="D996" s="1">
        <f>BILANCA!E18</f>
        <v>1083200.5900000001</v>
      </c>
      <c r="E996" s="1">
        <v>0</v>
      </c>
      <c r="F996" s="1">
        <v>0</v>
      </c>
      <c r="G996" s="2">
        <f t="shared" si="22"/>
        <v>41993.910400000001</v>
      </c>
      <c r="H996" s="2">
        <f t="shared" si="19"/>
        <v>0.78999999980442226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29650.95000000007</v>
      </c>
      <c r="D997" s="1">
        <f>BILANCA!E19</f>
        <v>35626.459999999963</v>
      </c>
      <c r="E997" s="1">
        <v>0</v>
      </c>
      <c r="F997" s="1">
        <v>0</v>
      </c>
      <c r="G997" s="2">
        <f t="shared" si="22"/>
        <v>1412.65418</v>
      </c>
      <c r="H997" s="2">
        <f t="shared" si="19"/>
        <v>0.5099999998928979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238598.53</v>
      </c>
      <c r="D998" s="1">
        <f>BILANCA!E20</f>
        <v>237140.99</v>
      </c>
      <c r="E998" s="1">
        <v>0</v>
      </c>
      <c r="F998" s="1">
        <v>0</v>
      </c>
      <c r="G998" s="2">
        <f t="shared" si="22"/>
        <v>10693.20765</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5859.42</v>
      </c>
      <c r="D999" s="1">
        <f>BILANCA!E21</f>
        <v>6653.9</v>
      </c>
      <c r="E999" s="1">
        <v>0</v>
      </c>
      <c r="F999" s="1">
        <v>0</v>
      </c>
      <c r="G999" s="2">
        <f t="shared" si="22"/>
        <v>306.67552000000001</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16693.96</v>
      </c>
      <c r="D1000" s="1">
        <f>BILANCA!E22</f>
        <v>18097.240000000002</v>
      </c>
      <c r="E1000" s="1">
        <v>0</v>
      </c>
      <c r="F1000" s="1">
        <v>0</v>
      </c>
      <c r="G1000" s="2">
        <f t="shared" si="22"/>
        <v>899.1034800000001</v>
      </c>
      <c r="H1000" s="2">
        <f t="shared" si="19"/>
        <v>0.28000000000247383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406595.52</v>
      </c>
      <c r="D1002" s="1">
        <f>BILANCA!E24</f>
        <v>412828.46</v>
      </c>
      <c r="E1002" s="1">
        <v>0</v>
      </c>
      <c r="F1002" s="1">
        <v>0</v>
      </c>
      <c r="G1002" s="2">
        <f t="shared" si="22"/>
        <v>23412.79636</v>
      </c>
      <c r="H1002" s="2">
        <f t="shared" si="19"/>
        <v>0.94000000000232831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1138.9100000000001</v>
      </c>
      <c r="D1004" s="1">
        <f>BILANCA!E26</f>
        <v>1138.9100000000001</v>
      </c>
      <c r="E1004" s="1">
        <v>0</v>
      </c>
      <c r="F1004" s="1">
        <v>0</v>
      </c>
      <c r="G1004" s="2">
        <f t="shared" si="22"/>
        <v>71.75133000000001</v>
      </c>
      <c r="H1004" s="2">
        <f t="shared" si="19"/>
        <v>0.17999999999983629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639235.39</v>
      </c>
      <c r="D1006" s="1">
        <f>BILANCA!E28</f>
        <v>640233.04</v>
      </c>
      <c r="E1006" s="1">
        <v>0</v>
      </c>
      <c r="F1006" s="1">
        <v>0</v>
      </c>
      <c r="G1006" s="2">
        <f t="shared" si="22"/>
        <v>44153.133809999999</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420.45</v>
      </c>
      <c r="D1007" s="1">
        <f>BILANCA!E29</f>
        <v>420.45</v>
      </c>
      <c r="E1007" s="1">
        <v>0</v>
      </c>
      <c r="F1007" s="1">
        <v>0</v>
      </c>
      <c r="G1007" s="2">
        <f t="shared" si="22"/>
        <v>30.272399999999998</v>
      </c>
      <c r="H1007" s="2">
        <f t="shared" si="19"/>
        <v>0.89999999999997726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870.27</v>
      </c>
      <c r="D1008" s="1">
        <f>BILANCA!E30</f>
        <v>870.27</v>
      </c>
      <c r="E1008" s="1">
        <v>0</v>
      </c>
      <c r="F1008" s="1">
        <v>0</v>
      </c>
      <c r="G1008" s="2">
        <f t="shared" si="22"/>
        <v>65.270250000000004</v>
      </c>
      <c r="H1008" s="2">
        <f t="shared" si="19"/>
        <v>0.53999999999996362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449.82</v>
      </c>
      <c r="D1012" s="1">
        <f>BILANCA!E34</f>
        <v>449.82</v>
      </c>
      <c r="E1012" s="1">
        <v>0</v>
      </c>
      <c r="F1012" s="1">
        <v>0</v>
      </c>
      <c r="G1012" s="2">
        <f t="shared" si="22"/>
        <v>39.134340000000002</v>
      </c>
      <c r="H1012" s="2">
        <f t="shared" si="19"/>
        <v>0.36000000000001364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2826.6500000000015</v>
      </c>
      <c r="D1013" s="1">
        <f>BILANCA!E35</f>
        <v>2434.7200000000012</v>
      </c>
      <c r="E1013" s="1">
        <v>0</v>
      </c>
      <c r="F1013" s="1">
        <v>0</v>
      </c>
      <c r="G1013" s="2">
        <f t="shared" si="22"/>
        <v>230.88270000000011</v>
      </c>
      <c r="H1013" s="2">
        <f t="shared" si="19"/>
        <v>0.62999999999738066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36828.18</v>
      </c>
      <c r="D1014" s="1">
        <f>BILANCA!E36</f>
        <v>38144.720000000001</v>
      </c>
      <c r="E1014" s="1">
        <v>0</v>
      </c>
      <c r="F1014" s="1">
        <v>0</v>
      </c>
      <c r="G1014" s="2">
        <f t="shared" si="22"/>
        <v>3506.6462199999996</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34001.53</v>
      </c>
      <c r="D1018" s="1">
        <f>BILANCA!E40</f>
        <v>35710</v>
      </c>
      <c r="E1018" s="1">
        <v>0</v>
      </c>
      <c r="F1018" s="1">
        <v>0</v>
      </c>
      <c r="G1018" s="2">
        <f t="shared" si="22"/>
        <v>3689.7535500000004</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85233.67</v>
      </c>
      <c r="D1032" s="1">
        <f>BILANCA!E54</f>
        <v>90980.65</v>
      </c>
      <c r="E1032" s="1">
        <v>0</v>
      </c>
      <c r="F1032" s="1">
        <v>0</v>
      </c>
      <c r="G1032" s="2">
        <f t="shared" si="22"/>
        <v>13092.553530000001</v>
      </c>
      <c r="H1032" s="2">
        <f t="shared" si="19"/>
        <v>0.680000000007567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85233.67</v>
      </c>
      <c r="D1033" s="1">
        <f>BILANCA!E55</f>
        <v>90980.65</v>
      </c>
      <c r="E1033" s="1">
        <v>0</v>
      </c>
      <c r="F1033" s="1">
        <v>0</v>
      </c>
      <c r="G1033" s="2">
        <f t="shared" si="22"/>
        <v>13359.748500000002</v>
      </c>
      <c r="H1033" s="2">
        <f t="shared" si="19"/>
        <v>0.680000000007567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126735.91</v>
      </c>
      <c r="D1046" s="1">
        <f>BILANCA!E68</f>
        <v>139570.16</v>
      </c>
      <c r="E1046" s="1">
        <v>0</v>
      </c>
      <c r="F1046" s="1">
        <v>0</v>
      </c>
      <c r="G1046" s="2">
        <f t="shared" si="22"/>
        <v>25570.20249</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22449.56</v>
      </c>
      <c r="D1047" s="1">
        <f>BILANCA!E69</f>
        <v>19448.12</v>
      </c>
      <c r="E1047" s="1">
        <v>0</v>
      </c>
      <c r="F1047" s="1">
        <v>0</v>
      </c>
      <c r="G1047" s="2">
        <f t="shared" si="22"/>
        <v>3926.1311999999998</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22304.06</v>
      </c>
      <c r="D1048" s="1">
        <f>BILANCA!E70</f>
        <v>19023.2</v>
      </c>
      <c r="E1048" s="1">
        <v>0</v>
      </c>
      <c r="F1048" s="1">
        <v>0</v>
      </c>
      <c r="G1048" s="2">
        <f t="shared" si="22"/>
        <v>3922.7799000000005</v>
      </c>
      <c r="H1048" s="2">
        <f t="shared" si="19"/>
        <v>0.26000000000203727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22304.06</v>
      </c>
      <c r="D1050" s="1">
        <f>BILANCA!E72</f>
        <v>19023.2</v>
      </c>
      <c r="E1050" s="1">
        <v>0</v>
      </c>
      <c r="F1050" s="1">
        <v>0</v>
      </c>
      <c r="G1050" s="2">
        <f t="shared" si="22"/>
        <v>4043.4808200000007</v>
      </c>
      <c r="H1050" s="2">
        <f t="shared" si="19"/>
        <v>0.26000000000203727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145.5</v>
      </c>
      <c r="D1054" s="1">
        <f>BILANCA!E76</f>
        <v>424.92</v>
      </c>
      <c r="E1054" s="1">
        <v>0</v>
      </c>
      <c r="F1054" s="1">
        <v>0</v>
      </c>
      <c r="G1054" s="2">
        <f t="shared" si="22"/>
        <v>70.669139999999999</v>
      </c>
      <c r="H1054" s="2">
        <f t="shared" si="19"/>
        <v>0.57999999999998408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3262.42</v>
      </c>
      <c r="D1056" s="1">
        <f>BILANCA!E78</f>
        <v>6679.55</v>
      </c>
      <c r="E1056" s="1">
        <v>0</v>
      </c>
      <c r="F1056" s="1">
        <v>0</v>
      </c>
      <c r="G1056" s="2">
        <f t="shared" si="22"/>
        <v>1213.37096</v>
      </c>
      <c r="H1056" s="2">
        <f t="shared" si="19"/>
        <v>0.86999999999989086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66.34</v>
      </c>
      <c r="D1062" s="1">
        <f>BILANCA!E84</f>
        <v>68.56</v>
      </c>
      <c r="E1062" s="1">
        <v>0</v>
      </c>
      <c r="F1062" s="1">
        <v>0</v>
      </c>
      <c r="G1062" s="2">
        <f t="shared" si="22"/>
        <v>16.073340000000002</v>
      </c>
      <c r="H1062" s="2">
        <f t="shared" si="19"/>
        <v>0.78000000000000114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3196.08</v>
      </c>
      <c r="D1064" s="1">
        <f>BILANCA!E86</f>
        <v>6610.99</v>
      </c>
      <c r="E1064" s="1">
        <v>0</v>
      </c>
      <c r="F1064" s="1">
        <v>0</v>
      </c>
      <c r="G1064" s="2">
        <f t="shared" si="22"/>
        <v>1329.86286</v>
      </c>
      <c r="H1064" s="2">
        <f t="shared" si="19"/>
        <v>9.0000000000145519E-2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419.8</v>
      </c>
      <c r="D1124" s="1">
        <f>BILANCA!E146</f>
        <v>0</v>
      </c>
      <c r="E1124" s="1">
        <v>0</v>
      </c>
      <c r="F1124" s="1">
        <v>0</v>
      </c>
      <c r="G1124" s="2">
        <f t="shared" si="22"/>
        <v>59.191799999999994</v>
      </c>
      <c r="H1124" s="2">
        <f t="shared" si="23"/>
        <v>0.19999999999998863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419.8</v>
      </c>
      <c r="D1138" s="1">
        <f>BILANCA!E160</f>
        <v>0</v>
      </c>
      <c r="E1138" s="1">
        <v>0</v>
      </c>
      <c r="F1138" s="1">
        <v>0</v>
      </c>
      <c r="G1138" s="2">
        <f t="shared" si="22"/>
        <v>65.069000000000003</v>
      </c>
      <c r="H1138" s="2">
        <f t="shared" si="23"/>
        <v>0.19999999999998863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100604.13</v>
      </c>
      <c r="D1148" s="1">
        <f>BILANCA!E170</f>
        <v>113442.49</v>
      </c>
      <c r="E1148" s="1">
        <v>0</v>
      </c>
      <c r="F1148" s="1">
        <v>0</v>
      </c>
      <c r="G1148" s="2">
        <f t="shared" si="22"/>
        <v>54035.703150000001</v>
      </c>
      <c r="H1148" s="2">
        <f t="shared" si="23"/>
        <v>0.6200000000098953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100604.13</v>
      </c>
      <c r="D1151" s="1">
        <f>BILANCA!E173</f>
        <v>113442.49</v>
      </c>
      <c r="E1151" s="1">
        <v>0</v>
      </c>
      <c r="F1151" s="1">
        <v>0</v>
      </c>
      <c r="G1151" s="2">
        <f t="shared" si="22"/>
        <v>55018.170480000008</v>
      </c>
      <c r="H1151" s="2">
        <f t="shared" si="23"/>
        <v>0.6200000000098953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639811.16999999993</v>
      </c>
      <c r="D1152" s="1">
        <f>BILANCA!E175</f>
        <v>638928.03</v>
      </c>
      <c r="E1152" s="1">
        <v>0</v>
      </c>
      <c r="F1152" s="1">
        <v>0</v>
      </c>
      <c r="G1152" s="2">
        <f t="shared" si="22"/>
        <v>324085.76187000005</v>
      </c>
      <c r="H1152" s="2">
        <f t="shared" si="23"/>
        <v>0.19999999995343387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130043.28000000001</v>
      </c>
      <c r="D1153" s="1">
        <f>BILANCA!E176</f>
        <v>123216.61</v>
      </c>
      <c r="E1153" s="1">
        <v>0</v>
      </c>
      <c r="F1153" s="1">
        <v>0</v>
      </c>
      <c r="G1153" s="2">
        <f t="shared" si="22"/>
        <v>64001.005000000005</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130043.28000000001</v>
      </c>
      <c r="D1154" s="1">
        <f>BILANCA!E177</f>
        <v>123216.61</v>
      </c>
      <c r="E1154" s="1">
        <v>0</v>
      </c>
      <c r="F1154" s="1">
        <v>0</v>
      </c>
      <c r="G1154" s="2">
        <f t="shared" si="22"/>
        <v>64377.481500000009</v>
      </c>
      <c r="H1154" s="2">
        <f t="shared" si="23"/>
        <v>0.67000000001280569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113030.05</v>
      </c>
      <c r="D1155" s="1">
        <f>BILANCA!E178</f>
        <v>115112.9</v>
      </c>
      <c r="E1155" s="1">
        <v>0</v>
      </c>
      <c r="F1155" s="1">
        <v>0</v>
      </c>
      <c r="G1155" s="2">
        <f t="shared" si="22"/>
        <v>59040.006199999989</v>
      </c>
      <c r="H1155" s="2">
        <f t="shared" si="23"/>
        <v>0.15000000000873115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2398.13</v>
      </c>
      <c r="D1156" s="1">
        <f>BILANCA!E179</f>
        <v>1675.6</v>
      </c>
      <c r="E1156" s="1">
        <v>0</v>
      </c>
      <c r="F1156" s="1">
        <v>0</v>
      </c>
      <c r="G1156" s="2">
        <f t="shared" si="22"/>
        <v>994.6340899999999</v>
      </c>
      <c r="H1156" s="2">
        <f t="shared" si="23"/>
        <v>0.53000000000020009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121.55</v>
      </c>
      <c r="D1157" s="1">
        <f>BILANCA!E180</f>
        <v>102.76</v>
      </c>
      <c r="E1157" s="1">
        <v>0</v>
      </c>
      <c r="F1157" s="1">
        <v>0</v>
      </c>
      <c r="G1157" s="2">
        <f t="shared" si="22"/>
        <v>56.910179999999997</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121.55</v>
      </c>
      <c r="D1160" s="1">
        <f>BILANCA!E183</f>
        <v>102.76</v>
      </c>
      <c r="E1160" s="1">
        <v>0</v>
      </c>
      <c r="F1160" s="1">
        <v>0</v>
      </c>
      <c r="G1160" s="2">
        <f t="shared" si="22"/>
        <v>57.891390000000001</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14493.55</v>
      </c>
      <c r="D1165" s="1">
        <f>BILANCA!E188</f>
        <v>6325.35</v>
      </c>
      <c r="E1165" s="1">
        <v>0</v>
      </c>
      <c r="F1165" s="1">
        <v>0</v>
      </c>
      <c r="G1165" s="2">
        <f t="shared" si="22"/>
        <v>4940.2534999999998</v>
      </c>
      <c r="H1165" s="2">
        <f t="shared" si="23"/>
        <v>0.80000000000109139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509767.88999999996</v>
      </c>
      <c r="D1214" s="1">
        <f>BILANCA!E237</f>
        <v>515711.42</v>
      </c>
      <c r="E1214" s="1">
        <v>0</v>
      </c>
      <c r="F1214" s="1">
        <v>0</v>
      </c>
      <c r="G1214" s="2">
        <f t="shared" si="22"/>
        <v>356015.05862999998</v>
      </c>
      <c r="H1214" s="2">
        <f t="shared" si="23"/>
        <v>0.53000000002793968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513075.25999999995</v>
      </c>
      <c r="D1215" s="1">
        <f>BILANCA!E238</f>
        <v>499357.87</v>
      </c>
      <c r="E1215" s="1">
        <v>0</v>
      </c>
      <c r="F1215" s="1">
        <v>0</v>
      </c>
      <c r="G1215" s="2">
        <f t="shared" si="22"/>
        <v>350735.51199999999</v>
      </c>
      <c r="H1215" s="2">
        <f t="shared" si="23"/>
        <v>0.38999999995576218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513075.25999999995</v>
      </c>
      <c r="D1216" s="1">
        <f>BILANCA!E239</f>
        <v>499357.87</v>
      </c>
      <c r="E1216" s="1">
        <v>0</v>
      </c>
      <c r="F1216" s="1">
        <v>0</v>
      </c>
      <c r="G1216" s="2">
        <f t="shared" si="22"/>
        <v>352247.30300000001</v>
      </c>
      <c r="H1216" s="2">
        <f t="shared" si="23"/>
        <v>0.38999999995576218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512884.54</v>
      </c>
      <c r="D1217" s="1">
        <f>BILANCA!E240</f>
        <v>499357.87</v>
      </c>
      <c r="E1217" s="1">
        <v>0</v>
      </c>
      <c r="F1217" s="1">
        <v>0</v>
      </c>
      <c r="G1217" s="2">
        <f t="shared" si="22"/>
        <v>353714.46552000003</v>
      </c>
      <c r="H1217" s="2">
        <f t="shared" si="23"/>
        <v>0.59000000002561137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190.72</v>
      </c>
      <c r="D1218" s="1">
        <f>BILANCA!E241</f>
        <v>0</v>
      </c>
      <c r="E1218" s="1">
        <v>0</v>
      </c>
      <c r="F1218" s="1">
        <v>0</v>
      </c>
      <c r="G1218" s="2">
        <f t="shared" si="22"/>
        <v>44.819199999999995</v>
      </c>
      <c r="H1218" s="2">
        <f t="shared" si="23"/>
        <v>0.28000000000000114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-3727.17</v>
      </c>
      <c r="D1222" s="1">
        <f>BILANCA!E245</f>
        <v>16353.550000000001</v>
      </c>
      <c r="E1222" s="1">
        <v>0</v>
      </c>
      <c r="F1222" s="1">
        <v>0</v>
      </c>
      <c r="G1222" s="2">
        <f t="shared" si="22"/>
        <v>6926.20327</v>
      </c>
      <c r="H1222" s="2">
        <f t="shared" si="23"/>
        <v>0.61999999999898137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15064.22</v>
      </c>
      <c r="D1223" s="1">
        <f>BILANCA!E246</f>
        <v>31310.38</v>
      </c>
      <c r="E1223" s="1">
        <v>0</v>
      </c>
      <c r="F1223" s="1">
        <v>0</v>
      </c>
      <c r="G1223" s="2">
        <f t="shared" si="22"/>
        <v>18644.395199999999</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15064.22</v>
      </c>
      <c r="D1224" s="1">
        <f>BILANCA!E247</f>
        <v>31310.38</v>
      </c>
      <c r="E1224" s="1">
        <v>0</v>
      </c>
      <c r="F1224" s="1">
        <v>0</v>
      </c>
      <c r="G1224" s="2">
        <f t="shared" si="22"/>
        <v>18722.080180000001</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18791.39</v>
      </c>
      <c r="D1227" s="1">
        <f>BILANCA!E250</f>
        <v>14956.83</v>
      </c>
      <c r="E1227" s="1">
        <v>0</v>
      </c>
      <c r="F1227" s="1">
        <v>0</v>
      </c>
      <c r="G1227" s="2">
        <f t="shared" si="22"/>
        <v>11884.0322</v>
      </c>
      <c r="H1227" s="2">
        <f t="shared" si="23"/>
        <v>0.55999999999949068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18791.39</v>
      </c>
      <c r="D1229" s="1">
        <f>BILANCA!E252</f>
        <v>14956.83</v>
      </c>
      <c r="E1229" s="1">
        <v>0</v>
      </c>
      <c r="F1229" s="1">
        <v>0</v>
      </c>
      <c r="G1229" s="2">
        <f t="shared" si="22"/>
        <v>11981.442299999999</v>
      </c>
      <c r="H1229" s="2">
        <f t="shared" si="23"/>
        <v>0.55999999999949068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419.8</v>
      </c>
      <c r="D1232" s="1">
        <f>BILANCA!E255</f>
        <v>0</v>
      </c>
      <c r="E1232" s="1">
        <v>0</v>
      </c>
      <c r="F1232" s="1">
        <v>0</v>
      </c>
      <c r="G1232" s="2">
        <f t="shared" si="22"/>
        <v>104.53020000000001</v>
      </c>
      <c r="H1232" s="2">
        <f t="shared" si="23"/>
        <v>0.19999999999998863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45144.69</v>
      </c>
      <c r="D1236" s="1">
        <f>BILANCA!E259</f>
        <v>47574.51</v>
      </c>
      <c r="E1236" s="1">
        <v>0</v>
      </c>
      <c r="F1236" s="1">
        <v>0</v>
      </c>
      <c r="G1236" s="2">
        <f t="shared" si="22"/>
        <v>35494.30863</v>
      </c>
      <c r="H1236" s="2">
        <f t="shared" si="23"/>
        <v>0.79999999999563443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45144.69</v>
      </c>
      <c r="D1237" s="1">
        <f>BILANCA!E260</f>
        <v>47574.51</v>
      </c>
      <c r="E1237" s="1">
        <v>0</v>
      </c>
      <c r="F1237" s="1">
        <v>0</v>
      </c>
      <c r="G1237" s="2">
        <f t="shared" si="22"/>
        <v>35634.602339999998</v>
      </c>
      <c r="H1237" s="2">
        <f t="shared" si="23"/>
        <v>0.79999999999563443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419.8</v>
      </c>
      <c r="D1240" s="1">
        <f>BILANCA!E264</f>
        <v>0</v>
      </c>
      <c r="E1240" s="1">
        <v>0</v>
      </c>
      <c r="F1240" s="1">
        <v>0</v>
      </c>
      <c r="G1240" s="2">
        <f t="shared" si="22"/>
        <v>107.88860000000001</v>
      </c>
      <c r="H1240" s="2">
        <f t="shared" si="23"/>
        <v>0.19999999999998863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3196.08</v>
      </c>
      <c r="D1244" s="1">
        <f>BILANCA!E268</f>
        <v>6397.81</v>
      </c>
      <c r="E1244" s="1">
        <v>0</v>
      </c>
      <c r="F1244" s="1">
        <v>0</v>
      </c>
      <c r="G1244" s="2">
        <f t="shared" si="24"/>
        <v>4173.8337000000001</v>
      </c>
      <c r="H1244" s="2">
        <f t="shared" si="23"/>
        <v>0.26999999999952706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213.18</v>
      </c>
      <c r="E1245" s="1">
        <v>0</v>
      </c>
      <c r="F1245" s="1">
        <v>0</v>
      </c>
      <c r="G1245" s="2">
        <f t="shared" si="24"/>
        <v>111.70632000000001</v>
      </c>
      <c r="H1245" s="2">
        <f t="shared" si="23"/>
        <v>0.18000000000000682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130043.28</v>
      </c>
      <c r="D1263" s="1">
        <f>BILANCA!E287</f>
        <v>123216.61</v>
      </c>
      <c r="E1263" s="1">
        <v>0</v>
      </c>
      <c r="F1263" s="1">
        <v>0</v>
      </c>
      <c r="G1263" s="2">
        <f t="shared" si="24"/>
        <v>105413.42000000001</v>
      </c>
      <c r="H1263" s="2">
        <f t="shared" si="23"/>
        <v>0.66999999999825377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1426374.66</v>
      </c>
      <c r="D1408" s="1">
        <f>'RAS-funkcijski'!E114</f>
        <v>1627698.93</v>
      </c>
      <c r="E1408" s="1">
        <v>0</v>
      </c>
      <c r="F1408" s="1">
        <v>0</v>
      </c>
      <c r="G1408" s="2">
        <f t="shared" si="24"/>
        <v>514994.97719999996</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1426374.66</v>
      </c>
      <c r="D1412" s="1">
        <f>'RAS-funkcijski'!E118</f>
        <v>1627698.93</v>
      </c>
      <c r="E1412" s="1">
        <v>0</v>
      </c>
      <c r="F1412" s="1">
        <v>0</v>
      </c>
      <c r="G1412" s="2">
        <f t="shared" si="24"/>
        <v>533722.06727999996</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1426374.66</v>
      </c>
      <c r="D1414" s="1">
        <f>'RAS-funkcijski'!E120</f>
        <v>1627698.93</v>
      </c>
      <c r="E1414" s="1">
        <v>0</v>
      </c>
      <c r="F1414" s="1">
        <v>0</v>
      </c>
      <c r="G1414" s="2">
        <f t="shared" si="24"/>
        <v>543085.61231999996</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1426374.66</v>
      </c>
      <c r="D1435" s="13">
        <f>'RAS-funkcijski'!E141</f>
        <v>1627698.93</v>
      </c>
      <c r="E1435" s="13">
        <v>0</v>
      </c>
      <c r="F1435" s="13">
        <v>0</v>
      </c>
      <c r="G1435" s="14">
        <f t="shared" si="24"/>
        <v>641402.83524000004</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201.65</v>
      </c>
      <c r="D1436" s="6">
        <f>'P-VRIO'!E5</f>
        <v>0</v>
      </c>
      <c r="E1436" s="6">
        <v>0</v>
      </c>
      <c r="F1436" s="6">
        <v>0</v>
      </c>
      <c r="G1436" s="7">
        <f t="shared" si="24"/>
        <v>0.20165000000000002</v>
      </c>
      <c r="H1436" s="7">
        <f t="shared" si="27"/>
        <v>0.34999999999999432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201.65</v>
      </c>
      <c r="D1453" s="1">
        <f>'P-VRIO'!E22</f>
        <v>0</v>
      </c>
      <c r="E1453" s="1">
        <v>0</v>
      </c>
      <c r="F1453" s="1">
        <v>0</v>
      </c>
      <c r="G1453" s="2">
        <f t="shared" si="24"/>
        <v>3.6296999999999997</v>
      </c>
      <c r="H1453" s="2">
        <f t="shared" si="27"/>
        <v>0.34999999999999432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201.65</v>
      </c>
      <c r="D1454" s="1">
        <f>'P-VRIO'!E23</f>
        <v>0</v>
      </c>
      <c r="E1454" s="1">
        <v>0</v>
      </c>
      <c r="F1454" s="1">
        <v>0</v>
      </c>
      <c r="G1454" s="2">
        <f t="shared" si="24"/>
        <v>3.83135</v>
      </c>
      <c r="H1454" s="2">
        <f t="shared" si="27"/>
        <v>0.34999999999999432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201.65</v>
      </c>
      <c r="D1456" s="1">
        <f>'P-VRIO'!E25</f>
        <v>0</v>
      </c>
      <c r="E1456" s="1">
        <v>0</v>
      </c>
      <c r="F1456" s="1">
        <v>0</v>
      </c>
      <c r="G1456" s="2">
        <f t="shared" si="24"/>
        <v>4.2346500000000002</v>
      </c>
      <c r="H1456" s="2">
        <f t="shared" si="27"/>
        <v>0.34999999999999432</v>
      </c>
      <c r="I1456" s="10">
        <f t="shared" si="30"/>
        <v>1.4821274999999761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130043.28</v>
      </c>
      <c r="D1480" s="6"/>
      <c r="E1480" s="6">
        <v>0</v>
      </c>
      <c r="F1480" s="6">
        <v>0</v>
      </c>
      <c r="G1480" s="7">
        <f t="shared" ref="G1480:G1580" si="34">B1480/1000*C1480</f>
        <v>130.04328000000001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1641287.34</v>
      </c>
      <c r="D1481" s="1">
        <v>0</v>
      </c>
      <c r="E1481" s="1">
        <v>0</v>
      </c>
      <c r="F1481" s="1">
        <v>0</v>
      </c>
      <c r="G1481" s="2">
        <f t="shared" si="34"/>
        <v>3282.5746800000002</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1625667.51</v>
      </c>
      <c r="D1483" s="1">
        <v>0</v>
      </c>
      <c r="E1483" s="1">
        <v>0</v>
      </c>
      <c r="F1483" s="1">
        <v>0</v>
      </c>
      <c r="G1483" s="2">
        <f t="shared" si="34"/>
        <v>6502.67004</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1451081.76</v>
      </c>
      <c r="D1484" s="1">
        <v>0</v>
      </c>
      <c r="E1484" s="1">
        <v>0</v>
      </c>
      <c r="F1484" s="1">
        <v>0</v>
      </c>
      <c r="G1484" s="2">
        <f t="shared" si="34"/>
        <v>7255.4088000000002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160115.51999999999</v>
      </c>
      <c r="D1485" s="1">
        <v>0</v>
      </c>
      <c r="E1485" s="1">
        <v>0</v>
      </c>
      <c r="F1485" s="1">
        <v>0</v>
      </c>
      <c r="G1485" s="2">
        <f t="shared" si="34"/>
        <v>960.69311999999991</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5105.18</v>
      </c>
      <c r="D1486" s="1">
        <v>0</v>
      </c>
      <c r="E1486" s="1">
        <v>0</v>
      </c>
      <c r="F1486" s="1">
        <v>0</v>
      </c>
      <c r="G1486" s="2">
        <f t="shared" si="34"/>
        <v>35.736260000000001</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9365.0499999999993</v>
      </c>
      <c r="D1491" s="1">
        <v>0</v>
      </c>
      <c r="E1491" s="1">
        <v>0</v>
      </c>
      <c r="F1491" s="1">
        <v>0</v>
      </c>
      <c r="G1491" s="2">
        <f t="shared" si="34"/>
        <v>112.38059999999999</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15619.83</v>
      </c>
      <c r="D1492" s="1">
        <v>0</v>
      </c>
      <c r="E1492" s="1">
        <v>0</v>
      </c>
      <c r="F1492" s="1">
        <v>0</v>
      </c>
      <c r="G1492" s="2">
        <f t="shared" si="34"/>
        <v>203.05778999999998</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1648114.01</v>
      </c>
      <c r="D1499" s="1">
        <v>0</v>
      </c>
      <c r="E1499" s="1">
        <v>0</v>
      </c>
      <c r="F1499" s="1">
        <v>0</v>
      </c>
      <c r="G1499" s="2">
        <f t="shared" si="34"/>
        <v>32962.280200000001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1632494.18</v>
      </c>
      <c r="D1501" s="1">
        <v>0</v>
      </c>
      <c r="E1501" s="1">
        <v>0</v>
      </c>
      <c r="F1501" s="1">
        <v>0</v>
      </c>
      <c r="G1501" s="2">
        <f t="shared" si="34"/>
        <v>35914.871959999997</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1448998.91</v>
      </c>
      <c r="D1502" s="1">
        <v>0</v>
      </c>
      <c r="E1502" s="1">
        <v>0</v>
      </c>
      <c r="F1502" s="1">
        <v>0</v>
      </c>
      <c r="G1502" s="2">
        <f t="shared" si="34"/>
        <v>33326.974929999997</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160838.04999999999</v>
      </c>
      <c r="D1503" s="1">
        <v>0</v>
      </c>
      <c r="E1503" s="1">
        <v>0</v>
      </c>
      <c r="F1503" s="1">
        <v>0</v>
      </c>
      <c r="G1503" s="2">
        <f t="shared" si="34"/>
        <v>3860.1131999999998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5123.97</v>
      </c>
      <c r="D1504" s="1">
        <v>0</v>
      </c>
      <c r="E1504" s="1">
        <v>0</v>
      </c>
      <c r="F1504" s="1">
        <v>0</v>
      </c>
      <c r="G1504" s="2">
        <f t="shared" si="34"/>
        <v>128.09925000000001</v>
      </c>
      <c r="H1504" s="2">
        <f t="shared" si="35"/>
        <v>2.9999999999745341E-2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17533.25</v>
      </c>
      <c r="D1509" s="1">
        <v>0</v>
      </c>
      <c r="E1509" s="1">
        <v>0</v>
      </c>
      <c r="F1509" s="1">
        <v>0</v>
      </c>
      <c r="G1509" s="2">
        <f t="shared" si="34"/>
        <v>525.99749999999995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15619.83</v>
      </c>
      <c r="D1510" s="1">
        <v>0</v>
      </c>
      <c r="E1510" s="1">
        <v>0</v>
      </c>
      <c r="F1510" s="1">
        <v>0</v>
      </c>
      <c r="G1510" s="2">
        <f t="shared" si="34"/>
        <v>484.21472999999997</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123216.6100000001</v>
      </c>
      <c r="D1517" s="1">
        <v>0</v>
      </c>
      <c r="E1517" s="1">
        <v>0</v>
      </c>
      <c r="F1517" s="1">
        <v>0</v>
      </c>
      <c r="G1517" s="2">
        <f t="shared" si="34"/>
        <v>4682.2311800000034</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123216.61</v>
      </c>
      <c r="D1576" s="1">
        <v>0</v>
      </c>
      <c r="E1576" s="1">
        <v>0</v>
      </c>
      <c r="F1576" s="1">
        <v>0</v>
      </c>
      <c r="G1576" s="2">
        <f t="shared" si="34"/>
        <v>11952.01117</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123216.61</v>
      </c>
      <c r="D1578" s="1">
        <v>0</v>
      </c>
      <c r="E1578" s="1">
        <v>0</v>
      </c>
      <c r="F1578" s="1">
        <v>0</v>
      </c>
      <c r="G1578" s="2">
        <f t="shared" si="34"/>
        <v>12198.444390000001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1427712.7699999998</v>
      </c>
      <c r="I16" s="170">
        <f>'PR-RAS'!E6</f>
        <v>1647786.31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1406919.6600000001</v>
      </c>
      <c r="I17" s="170">
        <f>'PR-RAS'!E151</f>
        <v>1612079.0999999999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16353.550000000121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3727.170000000363</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513075.26000000007</v>
      </c>
      <c r="I20" s="173">
        <f>BILANCA!E7</f>
        <v>499357.87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126735.91</v>
      </c>
      <c r="I21" s="175">
        <f>BILANCA!E68</f>
        <v>139570.16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130043.28000000001</v>
      </c>
      <c r="I22" s="175">
        <f>BILANCA!E176</f>
        <v>123216.61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509767.88999999996</v>
      </c>
      <c r="I23" s="177">
        <f>BILANCA!E237</f>
        <v>515711.42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1426374.66</v>
      </c>
      <c r="I27" s="175">
        <f>'RAS-funkcijski'!E114</f>
        <v>1627698.93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1426374.66</v>
      </c>
      <c r="I28" s="179">
        <f>'RAS-funkcijski'!E141</f>
        <v>1627698.93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201.65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201.65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130043.28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123216.6100000001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123216.61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Normal="100" workbookViewId="0">
      <selection activeCell="E417" sqref="E4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1427712.7699999998</v>
      </c>
      <c r="E6" s="51">
        <f>E7+E44+E50+E82+E106+E124+E133+E139</f>
        <v>1647786.31</v>
      </c>
      <c r="F6" s="52">
        <f t="shared" ref="F6:F131" si="0">IF(D6&lt;&gt;0,IF(E6/D6&gt;=100,"&gt;&gt;100",E6/D6*100),"-")</f>
        <v>115.41441280237343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1272220.26</v>
      </c>
      <c r="E50" s="51">
        <f>E51+E54+E59+E62+E65+E68+E71+E74+E77</f>
        <v>1470718.01</v>
      </c>
      <c r="F50" s="52">
        <f t="shared" si="0"/>
        <v>115.60246729603251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2224.31</v>
      </c>
      <c r="E62" s="51">
        <f t="shared" si="13"/>
        <v>0</v>
      </c>
      <c r="F62" s="52">
        <f t="shared" si="0"/>
        <v>0</v>
      </c>
    </row>
    <row r="63" spans="1:6" ht="12.75" customHeight="1" x14ac:dyDescent="0.2">
      <c r="A63" s="53">
        <v>6341</v>
      </c>
      <c r="B63" s="85" t="s">
        <v>172</v>
      </c>
      <c r="C63" s="50" t="s">
        <v>173</v>
      </c>
      <c r="D63" s="242">
        <v>2224.31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1165002.81</v>
      </c>
      <c r="E68" s="51">
        <f t="shared" si="15"/>
        <v>1340330.53</v>
      </c>
      <c r="F68" s="52">
        <f t="shared" si="0"/>
        <v>115.04955339978966</v>
      </c>
    </row>
    <row r="69" spans="1:6" ht="12.75" customHeight="1" x14ac:dyDescent="0.2">
      <c r="A69" s="53" t="s">
        <v>184</v>
      </c>
      <c r="B69" s="85" t="s">
        <v>185</v>
      </c>
      <c r="C69" s="50" t="s">
        <v>184</v>
      </c>
      <c r="D69" s="242">
        <v>1164339.2</v>
      </c>
      <c r="E69" s="242">
        <v>1339667.53</v>
      </c>
      <c r="F69" s="52">
        <f t="shared" si="0"/>
        <v>115.05818321671211</v>
      </c>
    </row>
    <row r="70" spans="1:6" ht="24" x14ac:dyDescent="0.2">
      <c r="A70" s="53" t="s">
        <v>186</v>
      </c>
      <c r="B70" s="85" t="s">
        <v>187</v>
      </c>
      <c r="C70" s="50" t="s">
        <v>186</v>
      </c>
      <c r="D70" s="242">
        <v>663.61</v>
      </c>
      <c r="E70" s="242">
        <v>663</v>
      </c>
      <c r="F70" s="52">
        <f t="shared" si="0"/>
        <v>99.908078540106388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1156.99</v>
      </c>
      <c r="E74" s="51">
        <f t="shared" si="17"/>
        <v>11516.5</v>
      </c>
      <c r="F74" s="52">
        <f t="shared" si="0"/>
        <v>995.38457549330599</v>
      </c>
    </row>
    <row r="75" spans="1:6" ht="12.75" customHeight="1" x14ac:dyDescent="0.2">
      <c r="A75" s="53" t="s">
        <v>196</v>
      </c>
      <c r="B75" s="85" t="s">
        <v>197</v>
      </c>
      <c r="C75" s="50" t="s">
        <v>196</v>
      </c>
      <c r="D75" s="242">
        <v>1156.99</v>
      </c>
      <c r="E75" s="242">
        <v>11516.5</v>
      </c>
      <c r="F75" s="52">
        <f t="shared" si="0"/>
        <v>995.38457549330599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103836.15</v>
      </c>
      <c r="E77" s="51">
        <f t="shared" si="18"/>
        <v>118870.98000000001</v>
      </c>
      <c r="F77" s="52">
        <f t="shared" si="0"/>
        <v>114.47937929131619</v>
      </c>
    </row>
    <row r="78" spans="1:6" ht="12.75" customHeight="1" x14ac:dyDescent="0.2">
      <c r="A78" s="53">
        <v>6391</v>
      </c>
      <c r="B78" s="85" t="s">
        <v>202</v>
      </c>
      <c r="C78" s="50" t="s">
        <v>203</v>
      </c>
      <c r="D78" s="242">
        <v>20088</v>
      </c>
      <c r="E78" s="242">
        <v>17830.650000000001</v>
      </c>
      <c r="F78" s="52">
        <f t="shared" si="0"/>
        <v>88.762694145758672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83748.149999999994</v>
      </c>
      <c r="E80" s="242">
        <v>101040.33</v>
      </c>
      <c r="F80" s="52">
        <f t="shared" si="0"/>
        <v>120.64783520591203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0.02</v>
      </c>
      <c r="F82" s="52">
        <f t="shared" si="0"/>
        <v>40</v>
      </c>
    </row>
    <row r="83" spans="1:6" ht="12.75" customHeight="1" x14ac:dyDescent="0.2">
      <c r="A83" s="53">
        <v>641</v>
      </c>
      <c r="B83" s="85" t="s">
        <v>212</v>
      </c>
      <c r="C83" s="50" t="s">
        <v>213</v>
      </c>
      <c r="D83" s="51">
        <f t="shared" ref="D83:E83" si="20">SUM(D84:D90)</f>
        <v>0.05</v>
      </c>
      <c r="E83" s="51">
        <f t="shared" si="20"/>
        <v>0.02</v>
      </c>
      <c r="F83" s="52">
        <f t="shared" si="0"/>
        <v>40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0.02</v>
      </c>
      <c r="F85" s="52">
        <f t="shared" si="0"/>
        <v>40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22918.67</v>
      </c>
      <c r="E106" s="51">
        <f t="shared" si="23"/>
        <v>21078.5</v>
      </c>
      <c r="F106" s="52">
        <f t="shared" si="0"/>
        <v>91.970869164746489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22918.67</v>
      </c>
      <c r="E112" s="51">
        <f t="shared" si="25"/>
        <v>21078.5</v>
      </c>
      <c r="F112" s="52">
        <f t="shared" si="0"/>
        <v>91.970869164746489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22918.67</v>
      </c>
      <c r="E117" s="242">
        <v>21078.5</v>
      </c>
      <c r="F117" s="52">
        <f t="shared" si="0"/>
        <v>91.970869164746489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7398.63</v>
      </c>
      <c r="E124" s="51">
        <f t="shared" si="27"/>
        <v>12023.189999999999</v>
      </c>
      <c r="F124" s="52">
        <f t="shared" si="0"/>
        <v>162.50562604157795</v>
      </c>
    </row>
    <row r="125" spans="1:6" ht="12.75" customHeight="1" x14ac:dyDescent="0.2">
      <c r="A125" s="53">
        <v>661</v>
      </c>
      <c r="B125" s="86" t="s">
        <v>296</v>
      </c>
      <c r="C125" s="50" t="s">
        <v>297</v>
      </c>
      <c r="D125" s="51">
        <f t="shared" ref="D125:E125" si="28">SUM(D126:D127)</f>
        <v>5815.91</v>
      </c>
      <c r="E125" s="51">
        <f t="shared" si="28"/>
        <v>7845.87</v>
      </c>
      <c r="F125" s="52">
        <f t="shared" si="0"/>
        <v>134.90356625188491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5815.91</v>
      </c>
      <c r="E127" s="242">
        <v>7845.87</v>
      </c>
      <c r="F127" s="52">
        <f t="shared" si="0"/>
        <v>134.90356625188491</v>
      </c>
    </row>
    <row r="128" spans="1:6" ht="24" x14ac:dyDescent="0.2">
      <c r="A128" s="53">
        <v>663</v>
      </c>
      <c r="B128" s="231" t="s">
        <v>302</v>
      </c>
      <c r="C128" s="50" t="s">
        <v>303</v>
      </c>
      <c r="D128" s="51">
        <f t="shared" ref="D128:E128" si="29">SUM(D129:D132)</f>
        <v>1582.72</v>
      </c>
      <c r="E128" s="51">
        <f t="shared" si="29"/>
        <v>4177.32</v>
      </c>
      <c r="F128" s="52">
        <f t="shared" si="0"/>
        <v>263.93297614233722</v>
      </c>
    </row>
    <row r="129" spans="1:6" ht="12.75" customHeight="1" x14ac:dyDescent="0.2">
      <c r="A129" s="53">
        <v>6631</v>
      </c>
      <c r="B129" s="86" t="s">
        <v>304</v>
      </c>
      <c r="C129" s="50" t="s">
        <v>305</v>
      </c>
      <c r="D129" s="242">
        <v>1582.72</v>
      </c>
      <c r="E129" s="242">
        <v>4177.32</v>
      </c>
      <c r="F129" s="52">
        <f t="shared" si="0"/>
        <v>263.93297614233722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125175.16</v>
      </c>
      <c r="E133" s="51">
        <f t="shared" si="30"/>
        <v>143966.59</v>
      </c>
      <c r="F133" s="52">
        <f t="shared" ref="F133:F223" si="31">IF(D133&lt;&gt;0,IF(E133/D133&gt;=100,"&gt;&gt;100",E133/D133*100),"-")</f>
        <v>115.01210783353501</v>
      </c>
    </row>
    <row r="134" spans="1:6" ht="24" x14ac:dyDescent="0.2">
      <c r="A134" s="53">
        <v>671</v>
      </c>
      <c r="B134" s="232" t="s">
        <v>314</v>
      </c>
      <c r="C134" s="50" t="s">
        <v>315</v>
      </c>
      <c r="D134" s="51">
        <f t="shared" ref="D134:E134" si="32">SUM(D135:D137)</f>
        <v>125175.16</v>
      </c>
      <c r="E134" s="51">
        <f t="shared" si="32"/>
        <v>143966.59</v>
      </c>
      <c r="F134" s="52">
        <f t="shared" si="31"/>
        <v>115.01210783353501</v>
      </c>
    </row>
    <row r="135" spans="1:6" ht="12.75" customHeight="1" x14ac:dyDescent="0.2">
      <c r="A135" s="53">
        <v>6711</v>
      </c>
      <c r="B135" s="85" t="s">
        <v>316</v>
      </c>
      <c r="C135" s="50" t="s">
        <v>317</v>
      </c>
      <c r="D135" s="242">
        <v>122659.69</v>
      </c>
      <c r="E135" s="242">
        <v>143966.59</v>
      </c>
      <c r="F135" s="52">
        <f t="shared" si="31"/>
        <v>117.37074339581324</v>
      </c>
    </row>
    <row r="136" spans="1:6" ht="24" x14ac:dyDescent="0.2">
      <c r="A136" s="53">
        <v>6712</v>
      </c>
      <c r="B136" s="232" t="s">
        <v>318</v>
      </c>
      <c r="C136" s="50" t="s">
        <v>319</v>
      </c>
      <c r="D136" s="242">
        <v>2515.4699999999998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1406919.6600000001</v>
      </c>
      <c r="E151" s="51">
        <f t="shared" si="35"/>
        <v>1612079.0999999999</v>
      </c>
      <c r="F151" s="52">
        <f t="shared" si="31"/>
        <v>114.58217166430099</v>
      </c>
    </row>
    <row r="152" spans="1:6" ht="12.75" customHeight="1" x14ac:dyDescent="0.2">
      <c r="A152" s="53">
        <v>31</v>
      </c>
      <c r="B152" s="85" t="s">
        <v>349</v>
      </c>
      <c r="C152" s="50" t="s">
        <v>35</v>
      </c>
      <c r="D152" s="51">
        <f t="shared" ref="D152:E152" si="36">D153+D158+D159</f>
        <v>1241107.1800000002</v>
      </c>
      <c r="E152" s="51">
        <f t="shared" si="36"/>
        <v>1433330.0799999998</v>
      </c>
      <c r="F152" s="52">
        <f t="shared" si="31"/>
        <v>115.48801772301402</v>
      </c>
    </row>
    <row r="153" spans="1:6" ht="12.75" customHeight="1" x14ac:dyDescent="0.2">
      <c r="A153" s="53">
        <v>311</v>
      </c>
      <c r="B153" s="85" t="s">
        <v>350</v>
      </c>
      <c r="C153" s="50" t="s">
        <v>351</v>
      </c>
      <c r="D153" s="51">
        <f t="shared" ref="D153:E153" si="37">SUM(D154:D157)</f>
        <v>1024476.92</v>
      </c>
      <c r="E153" s="51">
        <f t="shared" si="37"/>
        <v>1181734.2999999998</v>
      </c>
      <c r="F153" s="52">
        <f t="shared" si="31"/>
        <v>115.35001686519202</v>
      </c>
    </row>
    <row r="154" spans="1:6" ht="12.75" customHeight="1" x14ac:dyDescent="0.2">
      <c r="A154" s="53">
        <v>3111</v>
      </c>
      <c r="B154" s="85" t="s">
        <v>352</v>
      </c>
      <c r="C154" s="50" t="s">
        <v>353</v>
      </c>
      <c r="D154" s="242">
        <v>1019078.13</v>
      </c>
      <c r="E154" s="242">
        <v>1174367.1299999999</v>
      </c>
      <c r="F154" s="52">
        <f t="shared" si="31"/>
        <v>115.23818394571963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5398.79</v>
      </c>
      <c r="E156" s="242">
        <v>7367.17</v>
      </c>
      <c r="F156" s="52">
        <f t="shared" si="31"/>
        <v>136.45965114405266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50134.38</v>
      </c>
      <c r="E158" s="242">
        <v>58953.94</v>
      </c>
      <c r="F158" s="52">
        <f t="shared" si="31"/>
        <v>117.59184017035815</v>
      </c>
    </row>
    <row r="159" spans="1:6" ht="12.75" customHeight="1" x14ac:dyDescent="0.2">
      <c r="A159" s="53">
        <v>313</v>
      </c>
      <c r="B159" s="85" t="s">
        <v>362</v>
      </c>
      <c r="C159" s="50" t="s">
        <v>363</v>
      </c>
      <c r="D159" s="51">
        <f t="shared" ref="D159:E159" si="38">SUM(D160:D162)</f>
        <v>166495.88</v>
      </c>
      <c r="E159" s="51">
        <f t="shared" si="38"/>
        <v>192641.84</v>
      </c>
      <c r="F159" s="52">
        <f t="shared" si="31"/>
        <v>115.70366786253207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166272.39000000001</v>
      </c>
      <c r="E161" s="242">
        <v>192504.94</v>
      </c>
      <c r="F161" s="52">
        <f t="shared" si="31"/>
        <v>115.77685266928562</v>
      </c>
    </row>
    <row r="162" spans="1:6" ht="12.75" customHeight="1" x14ac:dyDescent="0.2">
      <c r="A162" s="53">
        <v>3133</v>
      </c>
      <c r="B162" s="85" t="s">
        <v>367</v>
      </c>
      <c r="C162" s="50" t="s">
        <v>368</v>
      </c>
      <c r="D162" s="242">
        <v>223.49</v>
      </c>
      <c r="E162" s="242">
        <v>136.9</v>
      </c>
      <c r="F162" s="52">
        <f t="shared" si="31"/>
        <v>61.255537160499351</v>
      </c>
    </row>
    <row r="163" spans="1:6" ht="12.75" customHeight="1" x14ac:dyDescent="0.2">
      <c r="A163" s="53">
        <v>32</v>
      </c>
      <c r="B163" s="85" t="s">
        <v>369</v>
      </c>
      <c r="C163" s="50" t="s">
        <v>370</v>
      </c>
      <c r="D163" s="51">
        <f t="shared" ref="D163:E163" si="39">D164+D169+D177+D187+D188</f>
        <v>159183.44</v>
      </c>
      <c r="E163" s="51">
        <f t="shared" si="39"/>
        <v>173565.21</v>
      </c>
      <c r="F163" s="52">
        <f t="shared" si="31"/>
        <v>109.03471491758188</v>
      </c>
    </row>
    <row r="164" spans="1:6" ht="12.75" customHeight="1" x14ac:dyDescent="0.2">
      <c r="A164" s="53">
        <v>321</v>
      </c>
      <c r="B164" s="85" t="s">
        <v>371</v>
      </c>
      <c r="C164" s="50" t="s">
        <v>372</v>
      </c>
      <c r="D164" s="51">
        <f t="shared" ref="D164:E164" si="40">SUM(D165:D168)</f>
        <v>34355.630000000005</v>
      </c>
      <c r="E164" s="51">
        <f t="shared" si="40"/>
        <v>34114</v>
      </c>
      <c r="F164" s="52">
        <f t="shared" si="31"/>
        <v>99.296680049237921</v>
      </c>
    </row>
    <row r="165" spans="1:6" ht="12.75" customHeight="1" x14ac:dyDescent="0.2">
      <c r="A165" s="53">
        <v>3211</v>
      </c>
      <c r="B165" s="85" t="s">
        <v>373</v>
      </c>
      <c r="C165" s="50" t="s">
        <v>374</v>
      </c>
      <c r="D165" s="242">
        <v>7151.46</v>
      </c>
      <c r="E165" s="242">
        <v>10168.209999999999</v>
      </c>
      <c r="F165" s="52">
        <f t="shared" si="31"/>
        <v>142.18369395899578</v>
      </c>
    </row>
    <row r="166" spans="1:6" ht="12.75" customHeight="1" x14ac:dyDescent="0.2">
      <c r="A166" s="53">
        <v>3212</v>
      </c>
      <c r="B166" s="85" t="s">
        <v>375</v>
      </c>
      <c r="C166" s="50" t="s">
        <v>376</v>
      </c>
      <c r="D166" s="242">
        <v>26037.8</v>
      </c>
      <c r="E166" s="242">
        <v>22803.360000000001</v>
      </c>
      <c r="F166" s="52">
        <f t="shared" si="31"/>
        <v>87.57790596747806</v>
      </c>
    </row>
    <row r="167" spans="1:6" ht="12.75" customHeight="1" x14ac:dyDescent="0.2">
      <c r="A167" s="53">
        <v>3213</v>
      </c>
      <c r="B167" s="85" t="s">
        <v>377</v>
      </c>
      <c r="C167" s="50" t="s">
        <v>378</v>
      </c>
      <c r="D167" s="242">
        <v>1107.44</v>
      </c>
      <c r="E167" s="242">
        <v>1093.6300000000001</v>
      </c>
      <c r="F167" s="52">
        <f t="shared" si="31"/>
        <v>98.752979845409243</v>
      </c>
    </row>
    <row r="168" spans="1:6" ht="12.75" customHeight="1" x14ac:dyDescent="0.2">
      <c r="A168" s="53">
        <v>3214</v>
      </c>
      <c r="B168" s="85" t="s">
        <v>379</v>
      </c>
      <c r="C168" s="50" t="s">
        <v>380</v>
      </c>
      <c r="D168" s="242">
        <v>58.93</v>
      </c>
      <c r="E168" s="242">
        <v>48.8</v>
      </c>
      <c r="F168" s="52">
        <f t="shared" si="31"/>
        <v>82.81011369421347</v>
      </c>
    </row>
    <row r="169" spans="1:6" ht="12.75" customHeight="1" x14ac:dyDescent="0.2">
      <c r="A169" s="53">
        <v>322</v>
      </c>
      <c r="B169" s="85" t="s">
        <v>381</v>
      </c>
      <c r="C169" s="50" t="s">
        <v>382</v>
      </c>
      <c r="D169" s="51">
        <f t="shared" ref="D169:E169" si="41">SUM(D170:D176)</f>
        <v>74051.81</v>
      </c>
      <c r="E169" s="51">
        <f t="shared" si="41"/>
        <v>71994.490000000005</v>
      </c>
      <c r="F169" s="52">
        <f t="shared" si="31"/>
        <v>97.221782965196951</v>
      </c>
    </row>
    <row r="170" spans="1:6" ht="12.75" customHeight="1" x14ac:dyDescent="0.2">
      <c r="A170" s="53">
        <v>3221</v>
      </c>
      <c r="B170" s="85" t="s">
        <v>383</v>
      </c>
      <c r="C170" s="50" t="s">
        <v>384</v>
      </c>
      <c r="D170" s="242">
        <v>32133.35</v>
      </c>
      <c r="E170" s="242">
        <v>33004.35</v>
      </c>
      <c r="F170" s="52">
        <f t="shared" si="31"/>
        <v>102.71057950696083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22391.040000000001</v>
      </c>
      <c r="E172" s="242">
        <v>22270.18</v>
      </c>
      <c r="F172" s="52">
        <f t="shared" si="31"/>
        <v>99.460230520779731</v>
      </c>
    </row>
    <row r="173" spans="1:6" ht="12.75" customHeight="1" x14ac:dyDescent="0.2">
      <c r="A173" s="53">
        <v>3224</v>
      </c>
      <c r="B173" s="85" t="s">
        <v>389</v>
      </c>
      <c r="C173" s="50" t="s">
        <v>390</v>
      </c>
      <c r="D173" s="242">
        <v>5548.79</v>
      </c>
      <c r="E173" s="242">
        <v>8183.91</v>
      </c>
      <c r="F173" s="52">
        <f t="shared" si="31"/>
        <v>147.48999331385761</v>
      </c>
    </row>
    <row r="174" spans="1:6" ht="12.75" customHeight="1" x14ac:dyDescent="0.2">
      <c r="A174" s="53">
        <v>3225</v>
      </c>
      <c r="B174" s="85" t="s">
        <v>391</v>
      </c>
      <c r="C174" s="50" t="s">
        <v>392</v>
      </c>
      <c r="D174" s="242">
        <v>13510.37</v>
      </c>
      <c r="E174" s="242">
        <v>7507.59</v>
      </c>
      <c r="F174" s="52">
        <f t="shared" si="31"/>
        <v>55.569092482293229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468.26</v>
      </c>
      <c r="E176" s="242">
        <v>1028.46</v>
      </c>
      <c r="F176" s="52">
        <f t="shared" si="31"/>
        <v>219.63439115021569</v>
      </c>
    </row>
    <row r="177" spans="1:6" ht="12.75" customHeight="1" x14ac:dyDescent="0.2">
      <c r="A177" s="53">
        <v>323</v>
      </c>
      <c r="B177" s="85" t="s">
        <v>397</v>
      </c>
      <c r="C177" s="50" t="s">
        <v>398</v>
      </c>
      <c r="D177" s="51">
        <f t="shared" ref="D177:E177" si="42">SUM(D178:D186)</f>
        <v>21105.43</v>
      </c>
      <c r="E177" s="51">
        <f t="shared" si="42"/>
        <v>36651.07</v>
      </c>
      <c r="F177" s="52">
        <f t="shared" si="31"/>
        <v>173.65706360874901</v>
      </c>
    </row>
    <row r="178" spans="1:6" ht="12.75" customHeight="1" x14ac:dyDescent="0.2">
      <c r="A178" s="53">
        <v>3231</v>
      </c>
      <c r="B178" s="85" t="s">
        <v>399</v>
      </c>
      <c r="C178" s="50" t="s">
        <v>400</v>
      </c>
      <c r="D178" s="242">
        <v>1344.94</v>
      </c>
      <c r="E178" s="242">
        <v>1342.8</v>
      </c>
      <c r="F178" s="52">
        <f t="shared" si="31"/>
        <v>99.840885095245881</v>
      </c>
    </row>
    <row r="179" spans="1:6" ht="12.75" customHeight="1" x14ac:dyDescent="0.2">
      <c r="A179" s="53">
        <v>3232</v>
      </c>
      <c r="B179" s="85" t="s">
        <v>401</v>
      </c>
      <c r="C179" s="50" t="s">
        <v>402</v>
      </c>
      <c r="D179" s="242">
        <v>2408.6</v>
      </c>
      <c r="E179" s="242">
        <v>14505.13</v>
      </c>
      <c r="F179" s="52">
        <f t="shared" si="31"/>
        <v>602.22245287719011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7235.88</v>
      </c>
      <c r="E181" s="242">
        <v>6620.22</v>
      </c>
      <c r="F181" s="52">
        <f t="shared" si="31"/>
        <v>91.491567024328774</v>
      </c>
    </row>
    <row r="182" spans="1:6" ht="12.75" customHeight="1" x14ac:dyDescent="0.2">
      <c r="A182" s="53">
        <v>3235</v>
      </c>
      <c r="B182" s="85" t="s">
        <v>407</v>
      </c>
      <c r="C182" s="50" t="s">
        <v>408</v>
      </c>
      <c r="D182" s="242">
        <v>1070.08</v>
      </c>
      <c r="E182" s="242">
        <v>1194.48</v>
      </c>
      <c r="F182" s="52">
        <f t="shared" si="31"/>
        <v>111.62529904306223</v>
      </c>
    </row>
    <row r="183" spans="1:6" ht="12.75" customHeight="1" x14ac:dyDescent="0.2">
      <c r="A183" s="53">
        <v>3236</v>
      </c>
      <c r="B183" s="85" t="s">
        <v>409</v>
      </c>
      <c r="C183" s="50" t="s">
        <v>410</v>
      </c>
      <c r="D183" s="242">
        <v>4259.41</v>
      </c>
      <c r="E183" s="242">
        <v>2866.86</v>
      </c>
      <c r="F183" s="52">
        <f t="shared" si="31"/>
        <v>67.30650489152255</v>
      </c>
    </row>
    <row r="184" spans="1:6" ht="12.75" customHeight="1" x14ac:dyDescent="0.2">
      <c r="A184" s="53">
        <v>3237</v>
      </c>
      <c r="B184" s="85" t="s">
        <v>411</v>
      </c>
      <c r="C184" s="50" t="s">
        <v>412</v>
      </c>
      <c r="D184" s="242">
        <v>1973.45</v>
      </c>
      <c r="E184" s="242">
        <v>2724.2</v>
      </c>
      <c r="F184" s="52">
        <f t="shared" si="31"/>
        <v>138.04251437837289</v>
      </c>
    </row>
    <row r="185" spans="1:6" ht="12.75" customHeight="1" x14ac:dyDescent="0.2">
      <c r="A185" s="53">
        <v>3238</v>
      </c>
      <c r="B185" s="85" t="s">
        <v>413</v>
      </c>
      <c r="C185" s="50" t="s">
        <v>414</v>
      </c>
      <c r="D185" s="242">
        <v>1987.43</v>
      </c>
      <c r="E185" s="242">
        <v>3166.65</v>
      </c>
      <c r="F185" s="52">
        <f t="shared" si="31"/>
        <v>159.33391364727311</v>
      </c>
    </row>
    <row r="186" spans="1:6" ht="12.75" customHeight="1" x14ac:dyDescent="0.2">
      <c r="A186" s="53">
        <v>3239</v>
      </c>
      <c r="B186" s="85" t="s">
        <v>415</v>
      </c>
      <c r="C186" s="50" t="s">
        <v>416</v>
      </c>
      <c r="D186" s="242">
        <v>825.64</v>
      </c>
      <c r="E186" s="242">
        <v>4230.7299999999996</v>
      </c>
      <c r="F186" s="52">
        <f t="shared" si="31"/>
        <v>512.41824524005619</v>
      </c>
    </row>
    <row r="187" spans="1:6" ht="12.75" customHeight="1" x14ac:dyDescent="0.2">
      <c r="A187" s="53">
        <v>324</v>
      </c>
      <c r="B187" s="85" t="s">
        <v>417</v>
      </c>
      <c r="C187" s="50" t="s">
        <v>418</v>
      </c>
      <c r="D187" s="242">
        <v>1035.24</v>
      </c>
      <c r="E187" s="242">
        <v>805.94</v>
      </c>
      <c r="F187" s="52">
        <f t="shared" si="31"/>
        <v>77.850546733124688</v>
      </c>
    </row>
    <row r="188" spans="1:6" ht="12.75" customHeight="1" x14ac:dyDescent="0.2">
      <c r="A188" s="53">
        <v>329</v>
      </c>
      <c r="B188" s="85" t="s">
        <v>419</v>
      </c>
      <c r="C188" s="50" t="s">
        <v>420</v>
      </c>
      <c r="D188" s="51">
        <f t="shared" ref="D188:E188" si="43">SUM(D189:D195)</f>
        <v>28635.33</v>
      </c>
      <c r="E188" s="51">
        <f t="shared" si="43"/>
        <v>29999.71</v>
      </c>
      <c r="F188" s="52">
        <f t="shared" si="31"/>
        <v>104.76467356932851</v>
      </c>
    </row>
    <row r="189" spans="1:6" ht="12.75" customHeight="1" x14ac:dyDescent="0.2">
      <c r="A189" s="53">
        <v>3291</v>
      </c>
      <c r="B189" s="232" t="s">
        <v>421</v>
      </c>
      <c r="C189" s="50" t="s">
        <v>422</v>
      </c>
      <c r="D189" s="242">
        <v>228.28</v>
      </c>
      <c r="E189" s="242">
        <v>510</v>
      </c>
      <c r="F189" s="52">
        <f t="shared" si="31"/>
        <v>223.40984755563343</v>
      </c>
    </row>
    <row r="190" spans="1:6" ht="12.75" customHeight="1" x14ac:dyDescent="0.2">
      <c r="A190" s="53">
        <v>3292</v>
      </c>
      <c r="B190" s="85" t="s">
        <v>423</v>
      </c>
      <c r="C190" s="50" t="s">
        <v>424</v>
      </c>
      <c r="D190" s="242">
        <v>2484.5700000000002</v>
      </c>
      <c r="E190" s="242">
        <v>2808</v>
      </c>
      <c r="F190" s="52">
        <f t="shared" si="31"/>
        <v>113.01754428331662</v>
      </c>
    </row>
    <row r="191" spans="1:6" ht="12.75" customHeight="1" x14ac:dyDescent="0.2">
      <c r="A191" s="53">
        <v>3293</v>
      </c>
      <c r="B191" s="85" t="s">
        <v>425</v>
      </c>
      <c r="C191" s="50" t="s">
        <v>426</v>
      </c>
      <c r="D191" s="242">
        <v>1214.94</v>
      </c>
      <c r="E191" s="242">
        <v>2665.21</v>
      </c>
      <c r="F191" s="52">
        <f t="shared" si="31"/>
        <v>219.36968080728266</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4482.71</v>
      </c>
      <c r="E193" s="242">
        <v>4158.41</v>
      </c>
      <c r="F193" s="52">
        <f t="shared" si="31"/>
        <v>92.765536918515807</v>
      </c>
    </row>
    <row r="194" spans="1:6" ht="12.75" customHeight="1" x14ac:dyDescent="0.2">
      <c r="A194" s="53" t="s">
        <v>431</v>
      </c>
      <c r="B194" s="85" t="s">
        <v>432</v>
      </c>
      <c r="C194" s="50" t="s">
        <v>431</v>
      </c>
      <c r="D194" s="242">
        <v>5768.23</v>
      </c>
      <c r="E194" s="242">
        <v>5924.28</v>
      </c>
      <c r="F194" s="52">
        <f t="shared" si="31"/>
        <v>102.70533595227653</v>
      </c>
    </row>
    <row r="195" spans="1:6" ht="12.75" customHeight="1" x14ac:dyDescent="0.2">
      <c r="A195" s="53">
        <v>3299</v>
      </c>
      <c r="B195" s="85" t="s">
        <v>433</v>
      </c>
      <c r="C195" s="50" t="s">
        <v>434</v>
      </c>
      <c r="D195" s="242">
        <v>14423.42</v>
      </c>
      <c r="E195" s="242">
        <v>13898.81</v>
      </c>
      <c r="F195" s="52">
        <f t="shared" si="31"/>
        <v>96.362790517089564</v>
      </c>
    </row>
    <row r="196" spans="1:6" ht="12.75" customHeight="1" x14ac:dyDescent="0.2">
      <c r="A196" s="53">
        <v>34</v>
      </c>
      <c r="B196" s="232" t="s">
        <v>435</v>
      </c>
      <c r="C196" s="50" t="s">
        <v>436</v>
      </c>
      <c r="D196" s="51">
        <f t="shared" ref="D196:E196" si="44">D197+D202+D210</f>
        <v>6629.0400000000009</v>
      </c>
      <c r="E196" s="51">
        <f t="shared" si="44"/>
        <v>5130.95</v>
      </c>
      <c r="F196" s="52">
        <f t="shared" si="31"/>
        <v>77.401101818664529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6629.0400000000009</v>
      </c>
      <c r="E210" s="51">
        <f t="shared" si="47"/>
        <v>5130.95</v>
      </c>
      <c r="F210" s="52">
        <f t="shared" si="31"/>
        <v>77.401101818664529</v>
      </c>
    </row>
    <row r="211" spans="1:6" ht="12.75" customHeight="1" x14ac:dyDescent="0.2">
      <c r="A211" s="53">
        <v>3431</v>
      </c>
      <c r="B211" s="232" t="s">
        <v>465</v>
      </c>
      <c r="C211" s="50" t="s">
        <v>466</v>
      </c>
      <c r="D211" s="242">
        <v>1150.72</v>
      </c>
      <c r="E211" s="242">
        <v>1272.29</v>
      </c>
      <c r="F211" s="52">
        <f t="shared" si="31"/>
        <v>110.56468993325916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5450.76</v>
      </c>
      <c r="E213" s="242">
        <v>3858.66</v>
      </c>
      <c r="F213" s="52">
        <f t="shared" si="31"/>
        <v>70.79122911300442</v>
      </c>
    </row>
    <row r="214" spans="1:6" ht="12.75" customHeight="1" x14ac:dyDescent="0.2">
      <c r="A214" s="53">
        <v>3434</v>
      </c>
      <c r="B214" s="85" t="s">
        <v>471</v>
      </c>
      <c r="C214" s="50" t="s">
        <v>472</v>
      </c>
      <c r="D214" s="242">
        <v>27.56</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52.86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52.86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52.86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1406919.6600000001</v>
      </c>
      <c r="E289" s="51">
        <f t="shared" si="79"/>
        <v>1612079.0999999999</v>
      </c>
      <c r="F289" s="52">
        <f t="shared" si="76"/>
        <v>114.58217166430099</v>
      </c>
    </row>
    <row r="290" spans="1:6" ht="12.75" customHeight="1" x14ac:dyDescent="0.2">
      <c r="A290" s="53" t="s">
        <v>608</v>
      </c>
      <c r="B290" s="85" t="s">
        <v>619</v>
      </c>
      <c r="C290" s="50" t="s">
        <v>620</v>
      </c>
      <c r="D290" s="51">
        <f>IF(D6&gt;=D289,D6-D289,0)</f>
        <v>20793.109999999637</v>
      </c>
      <c r="E290" s="51">
        <f>IF(E6&gt;=E289,E6-E289,0)</f>
        <v>35707.210000000196</v>
      </c>
      <c r="F290" s="52">
        <f t="shared" si="76"/>
        <v>171.72616313769714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5065.28</v>
      </c>
      <c r="E293" s="242">
        <v>3733.83</v>
      </c>
      <c r="F293" s="52">
        <f t="shared" si="76"/>
        <v>73.714187567123631</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419.8</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19454.999999999996</v>
      </c>
      <c r="E350" s="51">
        <f t="shared" si="95"/>
        <v>15619.83</v>
      </c>
      <c r="F350" s="52">
        <f t="shared" si="81"/>
        <v>80.286969930609104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19454.999999999996</v>
      </c>
      <c r="E363" s="51">
        <f t="shared" si="99"/>
        <v>15619.83</v>
      </c>
      <c r="F363" s="52">
        <f t="shared" si="81"/>
        <v>80.286969930609104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18039.78</v>
      </c>
      <c r="E369" s="51">
        <f t="shared" si="101"/>
        <v>13941.24</v>
      </c>
      <c r="F369" s="52">
        <f t="shared" si="81"/>
        <v>77.280543332568357</v>
      </c>
    </row>
    <row r="370" spans="1:6" ht="12.75" customHeight="1" x14ac:dyDescent="0.2">
      <c r="A370" s="53">
        <v>4221</v>
      </c>
      <c r="B370" s="85" t="s">
        <v>674</v>
      </c>
      <c r="C370" s="50" t="s">
        <v>766</v>
      </c>
      <c r="D370" s="242">
        <v>18039.78</v>
      </c>
      <c r="E370" s="242">
        <v>3732.41</v>
      </c>
      <c r="F370" s="52">
        <f t="shared" si="81"/>
        <v>20.689886462030024</v>
      </c>
    </row>
    <row r="371" spans="1:6" ht="12.75" customHeight="1" x14ac:dyDescent="0.2">
      <c r="A371" s="53">
        <v>4222</v>
      </c>
      <c r="B371" s="85" t="s">
        <v>767</v>
      </c>
      <c r="C371" s="50" t="s">
        <v>768</v>
      </c>
      <c r="D371" s="242">
        <v>0</v>
      </c>
      <c r="E371" s="242">
        <v>893.75</v>
      </c>
      <c r="F371" s="52" t="str">
        <f t="shared" si="81"/>
        <v>-</v>
      </c>
    </row>
    <row r="372" spans="1:6" ht="12.75" customHeight="1" x14ac:dyDescent="0.2">
      <c r="A372" s="53">
        <v>4223</v>
      </c>
      <c r="B372" s="85" t="s">
        <v>678</v>
      </c>
      <c r="C372" s="50" t="s">
        <v>769</v>
      </c>
      <c r="D372" s="242">
        <v>0</v>
      </c>
      <c r="E372" s="242">
        <v>2635.73</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6679.35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352.78</v>
      </c>
      <c r="E378" s="51">
        <f t="shared" si="102"/>
        <v>0</v>
      </c>
      <c r="F378" s="52">
        <f t="shared" si="81"/>
        <v>0</v>
      </c>
    </row>
    <row r="379" spans="1:6" ht="12.75" customHeight="1" x14ac:dyDescent="0.2">
      <c r="A379" s="53">
        <v>4231</v>
      </c>
      <c r="B379" s="85" t="s">
        <v>692</v>
      </c>
      <c r="C379" s="50" t="s">
        <v>777</v>
      </c>
      <c r="D379" s="242">
        <v>352.78</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1062.44</v>
      </c>
      <c r="E383" s="51">
        <f t="shared" si="103"/>
        <v>1678.59</v>
      </c>
      <c r="F383" s="52">
        <f t="shared" si="81"/>
        <v>157.99386318286207</v>
      </c>
    </row>
    <row r="384" spans="1:6" ht="12.75" customHeight="1" x14ac:dyDescent="0.2">
      <c r="A384" s="53">
        <v>4241</v>
      </c>
      <c r="B384" s="85" t="s">
        <v>783</v>
      </c>
      <c r="C384" s="50" t="s">
        <v>784</v>
      </c>
      <c r="D384" s="242">
        <v>1062.44</v>
      </c>
      <c r="E384" s="242">
        <v>1678.59</v>
      </c>
      <c r="F384" s="52">
        <f t="shared" si="81"/>
        <v>157.99386318286207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19454.999999999996</v>
      </c>
      <c r="E408" s="51">
        <f t="shared" si="111"/>
        <v>15619.83</v>
      </c>
      <c r="F408" s="52">
        <f t="shared" si="81"/>
        <v>80.286969930609104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1427712.7699999998</v>
      </c>
      <c r="E412" s="51">
        <f>E6+E298</f>
        <v>1647786.31</v>
      </c>
      <c r="F412" s="52">
        <f t="shared" si="81"/>
        <v>115.41441280237343</v>
      </c>
    </row>
    <row r="413" spans="1:6" ht="12.75" customHeight="1" x14ac:dyDescent="0.2">
      <c r="A413" s="53" t="s">
        <v>608</v>
      </c>
      <c r="B413" s="85" t="s">
        <v>831</v>
      </c>
      <c r="C413" s="50" t="s">
        <v>832</v>
      </c>
      <c r="D413" s="51">
        <f t="shared" ref="D413:E413" si="112">D289+D350</f>
        <v>1426374.6600000001</v>
      </c>
      <c r="E413" s="51">
        <f t="shared" si="112"/>
        <v>1627698.93</v>
      </c>
      <c r="F413" s="52">
        <f t="shared" si="81"/>
        <v>114.11440315407732</v>
      </c>
    </row>
    <row r="414" spans="1:6" ht="12.75" customHeight="1" x14ac:dyDescent="0.2">
      <c r="A414" s="53" t="s">
        <v>608</v>
      </c>
      <c r="B414" s="85" t="s">
        <v>833</v>
      </c>
      <c r="C414" s="50" t="s">
        <v>834</v>
      </c>
      <c r="D414" s="51">
        <f t="shared" ref="D414:E414" si="113">IF(D412&gt;=D413,D412-D413,0)</f>
        <v>1338.1099999996368</v>
      </c>
      <c r="E414" s="51">
        <f t="shared" si="113"/>
        <v>20087.380000000121</v>
      </c>
      <c r="F414" s="52">
        <f t="shared" si="81"/>
        <v>1501.1755386332643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5065.28</v>
      </c>
      <c r="E417" s="51">
        <f t="shared" si="116"/>
        <v>3733.83</v>
      </c>
      <c r="F417" s="52">
        <f t="shared" si="81"/>
        <v>73.714187567123631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1427712.7699999998</v>
      </c>
      <c r="E639" s="51">
        <f t="shared" si="180"/>
        <v>1647786.31</v>
      </c>
      <c r="F639" s="52">
        <f t="shared" si="119"/>
        <v>115.41441280237343</v>
      </c>
    </row>
    <row r="640" spans="1:6" ht="12.75" customHeight="1" x14ac:dyDescent="0.2">
      <c r="A640" s="53" t="s">
        <v>608</v>
      </c>
      <c r="B640" s="85" t="s">
        <v>1277</v>
      </c>
      <c r="C640" s="50" t="s">
        <v>1278</v>
      </c>
      <c r="D640" s="51">
        <f t="shared" ref="D640:E640" si="181">D413+D528</f>
        <v>1426374.6600000001</v>
      </c>
      <c r="E640" s="51">
        <f t="shared" si="181"/>
        <v>1627698.93</v>
      </c>
      <c r="F640" s="52">
        <f t="shared" si="119"/>
        <v>114.11440315407732</v>
      </c>
    </row>
    <row r="641" spans="1:6" ht="12.75" customHeight="1" x14ac:dyDescent="0.2">
      <c r="A641" s="53" t="s">
        <v>608</v>
      </c>
      <c r="B641" s="85" t="s">
        <v>1279</v>
      </c>
      <c r="C641" s="50" t="s">
        <v>1280</v>
      </c>
      <c r="D641" s="51">
        <f t="shared" ref="D641:E641" si="182">IF(D639&gt;=D640,D639-D640,0)</f>
        <v>1338.1099999996368</v>
      </c>
      <c r="E641" s="51">
        <f t="shared" si="182"/>
        <v>20087.380000000121</v>
      </c>
      <c r="F641" s="52">
        <f t="shared" si="119"/>
        <v>1501.1755386332643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5065.28</v>
      </c>
      <c r="E644" s="51">
        <f t="shared" si="185"/>
        <v>3733.83</v>
      </c>
      <c r="F644" s="52">
        <f t="shared" si="119"/>
        <v>73.714187567123631</v>
      </c>
    </row>
    <row r="645" spans="1:6" ht="24" x14ac:dyDescent="0.2">
      <c r="A645" s="53" t="s">
        <v>608</v>
      </c>
      <c r="B645" s="85" t="s">
        <v>1287</v>
      </c>
      <c r="C645" s="50" t="s">
        <v>1288</v>
      </c>
      <c r="D645" s="51">
        <f t="shared" ref="D645:E645" si="186">IF(D641+D643-D642-D644&gt;=0,D641+D643-D642-D644,0)</f>
        <v>0</v>
      </c>
      <c r="E645" s="51">
        <f t="shared" si="186"/>
        <v>16353.550000000121</v>
      </c>
      <c r="F645" s="52" t="str">
        <f t="shared" si="119"/>
        <v>-</v>
      </c>
    </row>
    <row r="646" spans="1:6" ht="24" x14ac:dyDescent="0.2">
      <c r="A646" s="53" t="s">
        <v>608</v>
      </c>
      <c r="B646" s="85" t="s">
        <v>1289</v>
      </c>
      <c r="C646" s="50" t="s">
        <v>1290</v>
      </c>
      <c r="D646" s="51">
        <f t="shared" ref="D646:E646" si="187">IF(D642+D644-D641-D643&gt;=0,D642+D644-D641-D643,0)</f>
        <v>3727.170000000363</v>
      </c>
      <c r="E646" s="51">
        <f t="shared" si="187"/>
        <v>0</v>
      </c>
      <c r="F646" s="52">
        <f t="shared" si="119"/>
        <v>0</v>
      </c>
    </row>
    <row r="647" spans="1:6" ht="24" x14ac:dyDescent="0.2">
      <c r="A647" s="55" t="s">
        <v>1291</v>
      </c>
      <c r="B647" s="233" t="s">
        <v>1292</v>
      </c>
      <c r="C647" s="56" t="s">
        <v>1291</v>
      </c>
      <c r="D647" s="243">
        <v>100604.13</v>
      </c>
      <c r="E647" s="243">
        <v>113442.49</v>
      </c>
      <c r="F647" s="57">
        <f t="shared" si="119"/>
        <v>112.7612653675351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17819.48</v>
      </c>
      <c r="E649" s="242">
        <v>22449.56</v>
      </c>
      <c r="F649" s="52">
        <f t="shared" ref="F649:F724" si="188">IF(D649&lt;&gt;0,IF(E649/D649&gt;=100,"&gt;&gt;100",E649/D649*100),"-")</f>
        <v>125.98324979180089</v>
      </c>
    </row>
    <row r="650" spans="1:6" ht="12.75" customHeight="1" x14ac:dyDescent="0.2">
      <c r="A650" s="53" t="s">
        <v>1296</v>
      </c>
      <c r="B650" s="85" t="s">
        <v>1297</v>
      </c>
      <c r="C650" s="50" t="s">
        <v>1296</v>
      </c>
      <c r="D650" s="242">
        <v>260338.06</v>
      </c>
      <c r="E650" s="242">
        <v>238629.65</v>
      </c>
      <c r="F650" s="52">
        <f t="shared" si="188"/>
        <v>91.661453573096452</v>
      </c>
    </row>
    <row r="651" spans="1:6" ht="12.75" customHeight="1" x14ac:dyDescent="0.2">
      <c r="A651" s="53" t="s">
        <v>1298</v>
      </c>
      <c r="B651" s="85" t="s">
        <v>1299</v>
      </c>
      <c r="C651" s="50" t="s">
        <v>1298</v>
      </c>
      <c r="D651" s="242">
        <v>255707.98</v>
      </c>
      <c r="E651" s="242">
        <v>241631.09</v>
      </c>
      <c r="F651" s="52">
        <f t="shared" si="188"/>
        <v>94.494935199128321</v>
      </c>
    </row>
    <row r="652" spans="1:6" ht="24" x14ac:dyDescent="0.2">
      <c r="A652" s="53">
        <v>11</v>
      </c>
      <c r="B652" s="85" t="s">
        <v>1300</v>
      </c>
      <c r="C652" s="50" t="s">
        <v>1301</v>
      </c>
      <c r="D652" s="51">
        <f t="shared" ref="D652:E652" si="189">+D649+D650-D651</f>
        <v>22449.559999999969</v>
      </c>
      <c r="E652" s="51">
        <f t="shared" si="189"/>
        <v>19448.119999999995</v>
      </c>
      <c r="F652" s="52">
        <f t="shared" si="188"/>
        <v>86.630294758561064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66</v>
      </c>
      <c r="E654" s="262">
        <v>62</v>
      </c>
      <c r="F654" s="52">
        <f t="shared" si="188"/>
        <v>93.939393939393938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57</v>
      </c>
      <c r="F656" s="52">
        <f t="shared" si="188"/>
        <v>98.275862068965509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2224.31</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1164339.2</v>
      </c>
      <c r="E675" s="242">
        <v>1339396.3400000001</v>
      </c>
      <c r="F675" s="52">
        <f t="shared" si="188"/>
        <v>115.03489189404601</v>
      </c>
    </row>
    <row r="676" spans="1:6" ht="24" x14ac:dyDescent="0.2">
      <c r="A676" s="53">
        <v>63613</v>
      </c>
      <c r="B676" s="232" t="s">
        <v>1349</v>
      </c>
      <c r="C676" s="50" t="s">
        <v>1350</v>
      </c>
      <c r="D676" s="242">
        <v>0</v>
      </c>
      <c r="E676" s="242">
        <v>271.19</v>
      </c>
      <c r="F676" s="52" t="str">
        <f t="shared" si="188"/>
        <v>-</v>
      </c>
    </row>
    <row r="677" spans="1:6" ht="24" x14ac:dyDescent="0.2">
      <c r="A677" s="53">
        <v>63622</v>
      </c>
      <c r="B677" s="232" t="s">
        <v>1351</v>
      </c>
      <c r="C677" s="50" t="s">
        <v>1352</v>
      </c>
      <c r="D677" s="242">
        <v>663.61</v>
      </c>
      <c r="E677" s="242">
        <v>663</v>
      </c>
      <c r="F677" s="52">
        <f t="shared" si="188"/>
        <v>99.908078540106388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1156.99</v>
      </c>
      <c r="E697" s="242">
        <v>11516.5</v>
      </c>
      <c r="F697" s="52">
        <f t="shared" si="188"/>
        <v>995.38457549330599</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398.17</v>
      </c>
      <c r="E710" s="242">
        <v>437.5</v>
      </c>
      <c r="F710" s="52">
        <f t="shared" si="188"/>
        <v>109.87769043373432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4139.95</v>
      </c>
      <c r="F716" s="52" t="str">
        <f t="shared" si="188"/>
        <v>-</v>
      </c>
    </row>
    <row r="717" spans="1:6" ht="12.75" customHeight="1" x14ac:dyDescent="0.2">
      <c r="A717" s="53">
        <v>31215</v>
      </c>
      <c r="B717" s="85" t="s">
        <v>1413</v>
      </c>
      <c r="C717" s="50" t="s">
        <v>1414</v>
      </c>
      <c r="D717" s="242">
        <v>3677.51</v>
      </c>
      <c r="E717" s="242">
        <v>3066.58</v>
      </c>
      <c r="F717" s="52">
        <f t="shared" si="188"/>
        <v>83.387400714070111</v>
      </c>
    </row>
    <row r="718" spans="1:6" ht="12.75" customHeight="1" x14ac:dyDescent="0.2">
      <c r="A718" s="53">
        <v>32121</v>
      </c>
      <c r="B718" s="85" t="s">
        <v>1415</v>
      </c>
      <c r="C718" s="50" t="s">
        <v>1416</v>
      </c>
      <c r="D718" s="242">
        <v>26037.8</v>
      </c>
      <c r="E718" s="242">
        <v>22803.360000000001</v>
      </c>
      <c r="F718" s="52">
        <f t="shared" si="188"/>
        <v>87.57790596747806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2866.81</v>
      </c>
      <c r="E720" s="242">
        <v>2866.86</v>
      </c>
      <c r="F720" s="52">
        <f t="shared" si="188"/>
        <v>100.00174409884157</v>
      </c>
    </row>
    <row r="721" spans="1:6" ht="12.75" customHeight="1" x14ac:dyDescent="0.2">
      <c r="A721" s="53" t="s">
        <v>1421</v>
      </c>
      <c r="B721" s="85" t="s">
        <v>1422</v>
      </c>
      <c r="C721" s="50" t="s">
        <v>1421</v>
      </c>
      <c r="D721" s="242">
        <v>0</v>
      </c>
      <c r="E721" s="242">
        <v>2220.09</v>
      </c>
      <c r="F721" s="52" t="str">
        <f t="shared" si="188"/>
        <v>-</v>
      </c>
    </row>
    <row r="722" spans="1:6" ht="12.75" customHeight="1" x14ac:dyDescent="0.2">
      <c r="A722" s="53" t="s">
        <v>1423</v>
      </c>
      <c r="B722" s="85" t="s">
        <v>1424</v>
      </c>
      <c r="C722" s="50" t="s">
        <v>1423</v>
      </c>
      <c r="D722" s="242">
        <v>1849.02</v>
      </c>
      <c r="E722" s="242">
        <v>379.69</v>
      </c>
      <c r="F722" s="52">
        <f t="shared" si="188"/>
        <v>20.534661604525642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639811.17000000004</v>
      </c>
      <c r="E6" s="229">
        <f t="shared" si="0"/>
        <v>638928.03</v>
      </c>
      <c r="F6" s="230">
        <f t="shared" ref="F6:F260" si="1">IF(D6&gt;0,IF(E6/D6&gt;=100,"&gt;&gt;100",E6/D6*100),"-")</f>
        <v>99.861968649281323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513075.26000000007</v>
      </c>
      <c r="E7" s="104">
        <f t="shared" si="2"/>
        <v>499357.87</v>
      </c>
      <c r="F7" s="93">
        <f t="shared" si="1"/>
        <v>97.326437061104826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513075.26000000007</v>
      </c>
      <c r="E12" s="104">
        <f t="shared" si="3"/>
        <v>499357.87</v>
      </c>
      <c r="F12" s="93">
        <f t="shared" si="1"/>
        <v>97.326437061104826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480177.20999999996</v>
      </c>
      <c r="E13" s="104">
        <f t="shared" si="4"/>
        <v>460876.24</v>
      </c>
      <c r="F13" s="93">
        <f t="shared" si="1"/>
        <v>95.980448551483732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1544076.83</v>
      </c>
      <c r="E15" s="247">
        <v>1544076.83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1063899.6200000001</v>
      </c>
      <c r="E18" s="247">
        <v>1083200.5900000001</v>
      </c>
      <c r="F18" s="93">
        <f t="shared" si="1"/>
        <v>101.81417209266415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29650.95000000007</v>
      </c>
      <c r="E19" s="104">
        <f t="shared" si="5"/>
        <v>35626.459999999963</v>
      </c>
      <c r="F19" s="93">
        <f t="shared" si="1"/>
        <v>120.15284501845601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238598.53</v>
      </c>
      <c r="E20" s="247">
        <v>237140.99</v>
      </c>
      <c r="F20" s="93">
        <f t="shared" si="1"/>
        <v>99.389124484547324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5859.42</v>
      </c>
      <c r="E21" s="247">
        <v>6653.9</v>
      </c>
      <c r="F21" s="93">
        <f t="shared" si="1"/>
        <v>113.55902120005051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16693.96</v>
      </c>
      <c r="E22" s="247">
        <v>18097.240000000002</v>
      </c>
      <c r="F22" s="93">
        <f t="shared" si="1"/>
        <v>108.40591447445664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406595.52</v>
      </c>
      <c r="E24" s="247">
        <v>412828.46</v>
      </c>
      <c r="F24" s="93">
        <f t="shared" si="1"/>
        <v>101.53295835625538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1138.9100000000001</v>
      </c>
      <c r="E26" s="247">
        <v>1138.9100000000001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639235.39</v>
      </c>
      <c r="E28" s="247">
        <v>640233.04</v>
      </c>
      <c r="F28" s="93">
        <f t="shared" si="1"/>
        <v>100.15606926894334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420.45</v>
      </c>
      <c r="E29" s="104">
        <f t="shared" si="6"/>
        <v>420.45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870.27</v>
      </c>
      <c r="E30" s="247">
        <v>870.27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449.82</v>
      </c>
      <c r="E34" s="247">
        <v>449.82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2826.6500000000015</v>
      </c>
      <c r="E35" s="104">
        <f t="shared" si="7"/>
        <v>2434.7200000000012</v>
      </c>
      <c r="F35" s="93">
        <f t="shared" si="1"/>
        <v>86.134470132488985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36828.18</v>
      </c>
      <c r="E36" s="247">
        <v>38144.720000000001</v>
      </c>
      <c r="F36" s="93">
        <f t="shared" si="1"/>
        <v>103.57481689293363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34001.53</v>
      </c>
      <c r="E40" s="247">
        <v>35710</v>
      </c>
      <c r="F40" s="93">
        <f t="shared" si="1"/>
        <v>105.02468565385146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85233.67</v>
      </c>
      <c r="E54" s="247">
        <v>90980.65</v>
      </c>
      <c r="F54" s="93">
        <f t="shared" si="1"/>
        <v>106.74261709017105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85233.67</v>
      </c>
      <c r="E55" s="247">
        <v>90980.65</v>
      </c>
      <c r="F55" s="93">
        <f t="shared" si="1"/>
        <v>106.74261709017105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126735.91</v>
      </c>
      <c r="E68" s="104">
        <f t="shared" si="13"/>
        <v>139570.16</v>
      </c>
      <c r="F68" s="93">
        <f t="shared" si="1"/>
        <v>110.12676675458439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22449.56</v>
      </c>
      <c r="E69" s="104">
        <f t="shared" si="14"/>
        <v>19448.12</v>
      </c>
      <c r="F69" s="93">
        <f t="shared" si="1"/>
        <v>86.63029475856095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22304.06</v>
      </c>
      <c r="E70" s="104">
        <f t="shared" si="15"/>
        <v>19023.2</v>
      </c>
      <c r="F70" s="93">
        <f t="shared" si="1"/>
        <v>85.2903014070084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22304.06</v>
      </c>
      <c r="E72" s="247">
        <v>19023.2</v>
      </c>
      <c r="F72" s="93">
        <f t="shared" si="1"/>
        <v>85.2903014070084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145.5</v>
      </c>
      <c r="E76" s="247">
        <v>424.92</v>
      </c>
      <c r="F76" s="93">
        <f t="shared" si="1"/>
        <v>292.04123711340208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3262.42</v>
      </c>
      <c r="E78" s="104">
        <f>E79+SUM(E82:E84)-E85+E86</f>
        <v>6679.55</v>
      </c>
      <c r="F78" s="93">
        <f t="shared" si="1"/>
        <v>204.74218524898694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66.34</v>
      </c>
      <c r="E84" s="247">
        <v>68.56</v>
      </c>
      <c r="F84" s="93">
        <f t="shared" si="1"/>
        <v>103.34639734700031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3196.08</v>
      </c>
      <c r="E86" s="247">
        <v>6610.99</v>
      </c>
      <c r="F86" s="93">
        <f t="shared" si="1"/>
        <v>206.84682486045406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419.8</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419.8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100604.13</v>
      </c>
      <c r="E170" s="104">
        <f t="shared" si="29"/>
        <v>113442.49</v>
      </c>
      <c r="F170" s="93">
        <f t="shared" si="1"/>
        <v>112.7612653675351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100604.13</v>
      </c>
      <c r="E173" s="247">
        <v>113442.49</v>
      </c>
      <c r="F173" s="93">
        <f t="shared" si="1"/>
        <v>112.7612653675351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639811.16999999993</v>
      </c>
      <c r="E175" s="104">
        <f t="shared" si="30"/>
        <v>638928.03</v>
      </c>
      <c r="F175" s="93">
        <f t="shared" si="1"/>
        <v>99.861968649281323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130043.28000000001</v>
      </c>
      <c r="E176" s="104">
        <f t="shared" si="31"/>
        <v>123216.61</v>
      </c>
      <c r="F176" s="93">
        <f t="shared" si="1"/>
        <v>94.75046307660034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130043.28000000001</v>
      </c>
      <c r="E177" s="104">
        <f t="shared" si="32"/>
        <v>123216.61</v>
      </c>
      <c r="F177" s="93">
        <f t="shared" si="1"/>
        <v>94.75046307660034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113030.05</v>
      </c>
      <c r="E178" s="247">
        <v>115112.9</v>
      </c>
      <c r="F178" s="93">
        <f t="shared" si="1"/>
        <v>101.84274005010172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2398.13</v>
      </c>
      <c r="E179" s="247">
        <v>1675.6</v>
      </c>
      <c r="F179" s="93">
        <f t="shared" si="1"/>
        <v>69.871107904909238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121.55</v>
      </c>
      <c r="E180" s="104">
        <f t="shared" si="33"/>
        <v>102.76</v>
      </c>
      <c r="F180" s="93">
        <f t="shared" si="1"/>
        <v>84.541341011929248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121.55</v>
      </c>
      <c r="E183" s="247">
        <v>102.76</v>
      </c>
      <c r="F183" s="93">
        <f t="shared" si="1"/>
        <v>84.541341011929248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14493.55</v>
      </c>
      <c r="E188" s="247">
        <v>6325.35</v>
      </c>
      <c r="F188" s="93">
        <f t="shared" si="1"/>
        <v>43.64251684369944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509767.88999999996</v>
      </c>
      <c r="E237" s="104">
        <f t="shared" si="41"/>
        <v>515711.42</v>
      </c>
      <c r="F237" s="93">
        <f t="shared" si="1"/>
        <v>101.16592867393041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513075.25999999995</v>
      </c>
      <c r="E238" s="104">
        <f t="shared" si="42"/>
        <v>499357.87</v>
      </c>
      <c r="F238" s="93">
        <f t="shared" si="1"/>
        <v>97.326437061104841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513075.25999999995</v>
      </c>
      <c r="E239" s="104">
        <f t="shared" si="43"/>
        <v>499357.87</v>
      </c>
      <c r="F239" s="93">
        <f t="shared" si="1"/>
        <v>97.326437061104841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512884.54</v>
      </c>
      <c r="E240" s="247">
        <v>499357.87</v>
      </c>
      <c r="F240" s="93">
        <f t="shared" si="1"/>
        <v>97.362628633727198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190.72</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-3727.17</v>
      </c>
      <c r="E245" s="104">
        <f t="shared" si="45"/>
        <v>16353.550000000001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15064.22</v>
      </c>
      <c r="E246" s="104">
        <f t="shared" si="46"/>
        <v>31310.38</v>
      </c>
      <c r="F246" s="93">
        <f t="shared" si="1"/>
        <v>207.84600862175409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15064.22</v>
      </c>
      <c r="E247" s="247">
        <v>31310.38</v>
      </c>
      <c r="F247" s="93">
        <f t="shared" si="1"/>
        <v>207.84600862175409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18791.39</v>
      </c>
      <c r="E250" s="104">
        <f t="shared" si="47"/>
        <v>14956.83</v>
      </c>
      <c r="F250" s="93">
        <f t="shared" si="1"/>
        <v>79.594058768404039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18791.39</v>
      </c>
      <c r="E252" s="247">
        <v>14956.83</v>
      </c>
      <c r="F252" s="93">
        <f t="shared" si="1"/>
        <v>79.594058768404039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419.8</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45144.69</v>
      </c>
      <c r="E259" s="104">
        <f t="shared" si="49"/>
        <v>47574.51</v>
      </c>
      <c r="F259" s="93">
        <f t="shared" si="1"/>
        <v>105.38229413027314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45144.69</v>
      </c>
      <c r="E260" s="248">
        <v>47574.51</v>
      </c>
      <c r="F260" s="97">
        <f t="shared" si="1"/>
        <v>105.38229413027314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419.8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3196.08</v>
      </c>
      <c r="E268" s="247">
        <v>6397.81</v>
      </c>
      <c r="F268" s="93">
        <f t="shared" si="50"/>
        <v>200.17677905434158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213.18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130043.28</v>
      </c>
      <c r="E287" s="247">
        <v>123216.61</v>
      </c>
      <c r="F287" s="93">
        <f t="shared" si="50"/>
        <v>94.75046307660034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85" workbookViewId="0">
      <selection activeCell="D119" sqref="D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1426374.66</v>
      </c>
      <c r="E114" s="81">
        <f t="shared" si="22"/>
        <v>1627698.93</v>
      </c>
      <c r="F114" s="63">
        <f t="shared" si="1"/>
        <v>114.11440315407735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1426374.66</v>
      </c>
      <c r="E118" s="81">
        <f t="shared" si="24"/>
        <v>1627698.93</v>
      </c>
      <c r="F118" s="63">
        <f t="shared" si="1"/>
        <v>114.11440315407735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1426374.66</v>
      </c>
      <c r="E120" s="249">
        <v>1627698.93</v>
      </c>
      <c r="F120" s="63">
        <f t="shared" si="1"/>
        <v>114.11440315407735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1426374.66</v>
      </c>
      <c r="E141" s="106">
        <f t="shared" si="28"/>
        <v>1627698.93</v>
      </c>
      <c r="F141" s="82">
        <f t="shared" si="1"/>
        <v>114.11440315407735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201.65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201.65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201.65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201.65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130043.28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1641287.34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1625667.51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1451081.76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160115.51999999999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5105.18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9365.0499999999993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15619.83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1648114.01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1632494.18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1448998.91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160838.04999999999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5123.97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17533.25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15619.83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123216.6100000001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123216.61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123216.61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18215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2024-01-30T11:51:55Z</cp:lastPrinted>
  <dcterms:created xsi:type="dcterms:W3CDTF">2022-04-01T05:14:30Z</dcterms:created>
  <dcterms:modified xsi:type="dcterms:W3CDTF">2024-01-30T11:52:31Z</dcterms:modified>
</cp:coreProperties>
</file>