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0" yWindow="0" windowWidth="12150" windowHeight="11430"/>
  </bookViews>
  <sheets>
    <sheet name="ELEKTROTEHNIČKA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4" i="1" l="1"/>
  <c r="F683" i="1"/>
  <c r="F682" i="1"/>
  <c r="F681" i="1" s="1"/>
  <c r="E681" i="1"/>
  <c r="E660" i="1" s="1"/>
  <c r="D681" i="1"/>
  <c r="F680" i="1"/>
  <c r="F679" i="1"/>
  <c r="F678" i="1"/>
  <c r="F677" i="1"/>
  <c r="F676" i="1"/>
  <c r="F675" i="1"/>
  <c r="F674" i="1"/>
  <c r="F673" i="1"/>
  <c r="F672" i="1"/>
  <c r="F671" i="1" s="1"/>
  <c r="E671" i="1"/>
  <c r="D671" i="1"/>
  <c r="F670" i="1"/>
  <c r="F669" i="1"/>
  <c r="F668" i="1"/>
  <c r="F667" i="1"/>
  <c r="H667" i="1" s="1"/>
  <c r="F666" i="1"/>
  <c r="H666" i="1" s="1"/>
  <c r="F665" i="1"/>
  <c r="H665" i="1" s="1"/>
  <c r="F664" i="1"/>
  <c r="H664" i="1" s="1"/>
  <c r="F663" i="1"/>
  <c r="H663" i="1" s="1"/>
  <c r="F662" i="1"/>
  <c r="E661" i="1"/>
  <c r="D661" i="1"/>
  <c r="D660" i="1"/>
  <c r="F659" i="1"/>
  <c r="H659" i="1" s="1"/>
  <c r="G658" i="1"/>
  <c r="G647" i="1" s="1"/>
  <c r="F658" i="1"/>
  <c r="H657" i="1"/>
  <c r="F657" i="1"/>
  <c r="H656" i="1"/>
  <c r="F656" i="1"/>
  <c r="H655" i="1"/>
  <c r="F655" i="1"/>
  <c r="H654" i="1"/>
  <c r="F654" i="1"/>
  <c r="H653" i="1"/>
  <c r="F653" i="1"/>
  <c r="H652" i="1"/>
  <c r="F652" i="1"/>
  <c r="H651" i="1"/>
  <c r="F651" i="1"/>
  <c r="H650" i="1"/>
  <c r="F650" i="1"/>
  <c r="E650" i="1"/>
  <c r="D650" i="1"/>
  <c r="H649" i="1"/>
  <c r="H648" i="1" s="1"/>
  <c r="F649" i="1"/>
  <c r="G648" i="1"/>
  <c r="F648" i="1"/>
  <c r="F640" i="1" s="1"/>
  <c r="F647" i="1"/>
  <c r="H646" i="1"/>
  <c r="F646" i="1"/>
  <c r="H645" i="1"/>
  <c r="F645" i="1"/>
  <c r="H644" i="1"/>
  <c r="F644" i="1"/>
  <c r="H643" i="1"/>
  <c r="F643" i="1"/>
  <c r="H642" i="1"/>
  <c r="F642" i="1"/>
  <c r="H641" i="1"/>
  <c r="F641" i="1"/>
  <c r="E640" i="1"/>
  <c r="D640" i="1"/>
  <c r="E639" i="1"/>
  <c r="D639" i="1"/>
  <c r="H638" i="1"/>
  <c r="F638" i="1"/>
  <c r="G637" i="1"/>
  <c r="F637" i="1"/>
  <c r="F636" i="1"/>
  <c r="H636" i="1" s="1"/>
  <c r="F635" i="1"/>
  <c r="H635" i="1" s="1"/>
  <c r="F634" i="1"/>
  <c r="H634" i="1" s="1"/>
  <c r="F633" i="1"/>
  <c r="H633" i="1" s="1"/>
  <c r="F632" i="1"/>
  <c r="H632" i="1" s="1"/>
  <c r="F631" i="1"/>
  <c r="H631" i="1" s="1"/>
  <c r="F630" i="1"/>
  <c r="H630" i="1" s="1"/>
  <c r="F629" i="1"/>
  <c r="H629" i="1" s="1"/>
  <c r="E629" i="1"/>
  <c r="D629" i="1"/>
  <c r="F628" i="1"/>
  <c r="H628" i="1" s="1"/>
  <c r="G627" i="1"/>
  <c r="G626" i="1" s="1"/>
  <c r="F627" i="1"/>
  <c r="F626" i="1"/>
  <c r="F625" i="1"/>
  <c r="H625" i="1" s="1"/>
  <c r="F624" i="1"/>
  <c r="H624" i="1" s="1"/>
  <c r="F623" i="1"/>
  <c r="H623" i="1" s="1"/>
  <c r="F622" i="1"/>
  <c r="H622" i="1" s="1"/>
  <c r="F621" i="1"/>
  <c r="F620" i="1"/>
  <c r="H620" i="1" s="1"/>
  <c r="E619" i="1"/>
  <c r="D619" i="1"/>
  <c r="E618" i="1"/>
  <c r="D618" i="1"/>
  <c r="F617" i="1"/>
  <c r="H617" i="1" s="1"/>
  <c r="G616" i="1"/>
  <c r="F616" i="1"/>
  <c r="H615" i="1"/>
  <c r="F615" i="1"/>
  <c r="F614" i="1" s="1"/>
  <c r="H614" i="1" s="1"/>
  <c r="E614" i="1"/>
  <c r="E605" i="1" s="1"/>
  <c r="D614" i="1"/>
  <c r="H613" i="1"/>
  <c r="F613" i="1"/>
  <c r="H612" i="1"/>
  <c r="F612" i="1"/>
  <c r="H611" i="1"/>
  <c r="F611" i="1"/>
  <c r="H610" i="1"/>
  <c r="F610" i="1"/>
  <c r="E610" i="1"/>
  <c r="D610" i="1"/>
  <c r="H609" i="1"/>
  <c r="F609" i="1"/>
  <c r="H608" i="1"/>
  <c r="F608" i="1"/>
  <c r="H607" i="1"/>
  <c r="F607" i="1"/>
  <c r="G606" i="1"/>
  <c r="F606" i="1"/>
  <c r="F605" i="1" s="1"/>
  <c r="E606" i="1"/>
  <c r="D606" i="1"/>
  <c r="D605" i="1" s="1"/>
  <c r="G605" i="1"/>
  <c r="H604" i="1"/>
  <c r="F604" i="1"/>
  <c r="H603" i="1"/>
  <c r="F603" i="1"/>
  <c r="H602" i="1"/>
  <c r="H601" i="1" s="1"/>
  <c r="F602" i="1"/>
  <c r="G601" i="1"/>
  <c r="F601" i="1"/>
  <c r="F600" i="1"/>
  <c r="H600" i="1" s="1"/>
  <c r="F599" i="1"/>
  <c r="H599" i="1" s="1"/>
  <c r="F598" i="1"/>
  <c r="H598" i="1" s="1"/>
  <c r="G597" i="1"/>
  <c r="G592" i="1" s="1"/>
  <c r="F597" i="1"/>
  <c r="H596" i="1"/>
  <c r="F596" i="1"/>
  <c r="E595" i="1"/>
  <c r="D595" i="1"/>
  <c r="H594" i="1"/>
  <c r="F594" i="1"/>
  <c r="G593" i="1"/>
  <c r="F593" i="1"/>
  <c r="F586" i="1" s="1"/>
  <c r="F592" i="1"/>
  <c r="H591" i="1"/>
  <c r="F591" i="1"/>
  <c r="H590" i="1"/>
  <c r="F590" i="1"/>
  <c r="H589" i="1"/>
  <c r="F589" i="1"/>
  <c r="H588" i="1"/>
  <c r="F588" i="1"/>
  <c r="H587" i="1"/>
  <c r="F587" i="1"/>
  <c r="E586" i="1"/>
  <c r="E585" i="1" s="1"/>
  <c r="D586" i="1"/>
  <c r="D585" i="1"/>
  <c r="H584" i="1"/>
  <c r="F584" i="1"/>
  <c r="H583" i="1"/>
  <c r="F583" i="1"/>
  <c r="G582" i="1"/>
  <c r="F582" i="1"/>
  <c r="F581" i="1"/>
  <c r="H581" i="1" s="1"/>
  <c r="F580" i="1"/>
  <c r="H580" i="1" s="1"/>
  <c r="F579" i="1"/>
  <c r="H579" i="1" s="1"/>
  <c r="F578" i="1"/>
  <c r="H578" i="1" s="1"/>
  <c r="F577" i="1"/>
  <c r="H577" i="1" s="1"/>
  <c r="F576" i="1"/>
  <c r="E575" i="1"/>
  <c r="D575" i="1"/>
  <c r="D565" i="1" s="1"/>
  <c r="F574" i="1"/>
  <c r="H574" i="1" s="1"/>
  <c r="G573" i="1"/>
  <c r="G572" i="1" s="1"/>
  <c r="F573" i="1"/>
  <c r="F572" i="1"/>
  <c r="F571" i="1"/>
  <c r="H571" i="1" s="1"/>
  <c r="F570" i="1"/>
  <c r="H570" i="1" s="1"/>
  <c r="F569" i="1"/>
  <c r="H569" i="1" s="1"/>
  <c r="F568" i="1"/>
  <c r="H568" i="1" s="1"/>
  <c r="F567" i="1"/>
  <c r="H567" i="1" s="1"/>
  <c r="F566" i="1"/>
  <c r="E566" i="1"/>
  <c r="D566" i="1"/>
  <c r="E565" i="1"/>
  <c r="F564" i="1"/>
  <c r="H564" i="1" s="1"/>
  <c r="F563" i="1"/>
  <c r="H563" i="1" s="1"/>
  <c r="G562" i="1"/>
  <c r="F562" i="1"/>
  <c r="H561" i="1"/>
  <c r="F561" i="1"/>
  <c r="H560" i="1"/>
  <c r="F560" i="1"/>
  <c r="H559" i="1"/>
  <c r="F559" i="1"/>
  <c r="H558" i="1"/>
  <c r="F558" i="1"/>
  <c r="H557" i="1"/>
  <c r="F557" i="1"/>
  <c r="H556" i="1"/>
  <c r="F556" i="1"/>
  <c r="E555" i="1"/>
  <c r="E545" i="1" s="1"/>
  <c r="D555" i="1"/>
  <c r="H554" i="1"/>
  <c r="F554" i="1"/>
  <c r="G553" i="1"/>
  <c r="F553" i="1"/>
  <c r="G552" i="1"/>
  <c r="F552" i="1"/>
  <c r="H551" i="1"/>
  <c r="F551" i="1"/>
  <c r="H550" i="1"/>
  <c r="F550" i="1"/>
  <c r="H549" i="1"/>
  <c r="F549" i="1"/>
  <c r="H548" i="1"/>
  <c r="F548" i="1"/>
  <c r="H547" i="1"/>
  <c r="F547" i="1"/>
  <c r="F546" i="1" s="1"/>
  <c r="H546" i="1"/>
  <c r="E546" i="1"/>
  <c r="D546" i="1"/>
  <c r="D545" i="1"/>
  <c r="H544" i="1"/>
  <c r="F543" i="1"/>
  <c r="H543" i="1" s="1"/>
  <c r="E543" i="1"/>
  <c r="D543" i="1"/>
  <c r="G542" i="1"/>
  <c r="F541" i="1"/>
  <c r="H541" i="1" s="1"/>
  <c r="E541" i="1"/>
  <c r="D541" i="1"/>
  <c r="H540" i="1"/>
  <c r="H539" i="1"/>
  <c r="F539" i="1"/>
  <c r="E539" i="1"/>
  <c r="D539" i="1"/>
  <c r="H538" i="1"/>
  <c r="F537" i="1"/>
  <c r="H537" i="1" s="1"/>
  <c r="E537" i="1"/>
  <c r="D537" i="1"/>
  <c r="H536" i="1"/>
  <c r="H535" i="1"/>
  <c r="F535" i="1"/>
  <c r="E535" i="1"/>
  <c r="E534" i="1" s="1"/>
  <c r="D535" i="1"/>
  <c r="G533" i="1"/>
  <c r="F533" i="1"/>
  <c r="G532" i="1"/>
  <c r="F532" i="1"/>
  <c r="H531" i="1"/>
  <c r="H530" i="1" s="1"/>
  <c r="F531" i="1"/>
  <c r="G530" i="1"/>
  <c r="F530" i="1"/>
  <c r="F529" i="1"/>
  <c r="H529" i="1" s="1"/>
  <c r="H528" i="1" s="1"/>
  <c r="G528" i="1"/>
  <c r="F528" i="1"/>
  <c r="H527" i="1"/>
  <c r="F527" i="1"/>
  <c r="H526" i="1"/>
  <c r="G526" i="1"/>
  <c r="F526" i="1"/>
  <c r="F525" i="1"/>
  <c r="G524" i="1"/>
  <c r="E524" i="1"/>
  <c r="E514" i="1" s="1"/>
  <c r="D524" i="1"/>
  <c r="H523" i="1"/>
  <c r="F523" i="1"/>
  <c r="H522" i="1"/>
  <c r="G522" i="1"/>
  <c r="F522" i="1"/>
  <c r="G521" i="1"/>
  <c r="F521" i="1"/>
  <c r="H520" i="1"/>
  <c r="F520" i="1"/>
  <c r="H519" i="1"/>
  <c r="F519" i="1"/>
  <c r="H518" i="1"/>
  <c r="F518" i="1"/>
  <c r="H517" i="1"/>
  <c r="F517" i="1"/>
  <c r="H516" i="1"/>
  <c r="F516" i="1"/>
  <c r="F515" i="1" s="1"/>
  <c r="H515" i="1"/>
  <c r="E515" i="1"/>
  <c r="D515" i="1"/>
  <c r="D514" i="1"/>
  <c r="H513" i="1"/>
  <c r="F513" i="1"/>
  <c r="H512" i="1"/>
  <c r="F512" i="1"/>
  <c r="G511" i="1"/>
  <c r="F511" i="1"/>
  <c r="F510" i="1"/>
  <c r="H510" i="1" s="1"/>
  <c r="F509" i="1"/>
  <c r="H509" i="1" s="1"/>
  <c r="F508" i="1"/>
  <c r="H508" i="1" s="1"/>
  <c r="F507" i="1"/>
  <c r="H507" i="1" s="1"/>
  <c r="F506" i="1"/>
  <c r="F505" i="1"/>
  <c r="H505" i="1" s="1"/>
  <c r="E504" i="1"/>
  <c r="D504" i="1"/>
  <c r="F503" i="1"/>
  <c r="H503" i="1" s="1"/>
  <c r="G502" i="1"/>
  <c r="G501" i="1" s="1"/>
  <c r="F502" i="1"/>
  <c r="F501" i="1"/>
  <c r="F500" i="1"/>
  <c r="H500" i="1" s="1"/>
  <c r="F499" i="1"/>
  <c r="H499" i="1" s="1"/>
  <c r="F498" i="1"/>
  <c r="H498" i="1" s="1"/>
  <c r="F497" i="1"/>
  <c r="H497" i="1" s="1"/>
  <c r="F496" i="1"/>
  <c r="E495" i="1"/>
  <c r="D495" i="1"/>
  <c r="D494" i="1" s="1"/>
  <c r="E494" i="1"/>
  <c r="F493" i="1"/>
  <c r="H493" i="1" s="1"/>
  <c r="F492" i="1"/>
  <c r="H492" i="1" s="1"/>
  <c r="G491" i="1"/>
  <c r="F491" i="1"/>
  <c r="H490" i="1"/>
  <c r="F490" i="1"/>
  <c r="H489" i="1"/>
  <c r="F489" i="1"/>
  <c r="H488" i="1"/>
  <c r="F488" i="1"/>
  <c r="H487" i="1"/>
  <c r="F487" i="1"/>
  <c r="H486" i="1"/>
  <c r="F486" i="1"/>
  <c r="H485" i="1"/>
  <c r="F485" i="1"/>
  <c r="E484" i="1"/>
  <c r="D484" i="1"/>
  <c r="H483" i="1"/>
  <c r="F483" i="1"/>
  <c r="G482" i="1"/>
  <c r="F482" i="1"/>
  <c r="G481" i="1"/>
  <c r="F481" i="1"/>
  <c r="H480" i="1"/>
  <c r="F480" i="1"/>
  <c r="H479" i="1"/>
  <c r="F479" i="1"/>
  <c r="H478" i="1"/>
  <c r="F478" i="1"/>
  <c r="H477" i="1"/>
  <c r="F477" i="1"/>
  <c r="H476" i="1"/>
  <c r="F476" i="1"/>
  <c r="F475" i="1" s="1"/>
  <c r="H475" i="1"/>
  <c r="E475" i="1"/>
  <c r="E474" i="1" s="1"/>
  <c r="D475" i="1"/>
  <c r="D474" i="1"/>
  <c r="H473" i="1"/>
  <c r="F473" i="1"/>
  <c r="H472" i="1"/>
  <c r="F472" i="1"/>
  <c r="G471" i="1"/>
  <c r="F471" i="1"/>
  <c r="F470" i="1"/>
  <c r="H470" i="1" s="1"/>
  <c r="F469" i="1"/>
  <c r="H469" i="1" s="1"/>
  <c r="F468" i="1"/>
  <c r="H468" i="1" s="1"/>
  <c r="F467" i="1"/>
  <c r="H467" i="1" s="1"/>
  <c r="F466" i="1"/>
  <c r="H466" i="1" s="1"/>
  <c r="F465" i="1"/>
  <c r="E464" i="1"/>
  <c r="E454" i="1" s="1"/>
  <c r="D464" i="1"/>
  <c r="D454" i="1" s="1"/>
  <c r="F463" i="1"/>
  <c r="H463" i="1" s="1"/>
  <c r="G462" i="1"/>
  <c r="G461" i="1" s="1"/>
  <c r="F462" i="1"/>
  <c r="F461" i="1"/>
  <c r="F460" i="1"/>
  <c r="H460" i="1" s="1"/>
  <c r="H459" i="1"/>
  <c r="F459" i="1"/>
  <c r="F458" i="1"/>
  <c r="H458" i="1" s="1"/>
  <c r="H457" i="1"/>
  <c r="F457" i="1"/>
  <c r="F456" i="1"/>
  <c r="H456" i="1" s="1"/>
  <c r="F455" i="1"/>
  <c r="H455" i="1" s="1"/>
  <c r="E455" i="1"/>
  <c r="D455" i="1"/>
  <c r="H453" i="1"/>
  <c r="F453" i="1"/>
  <c r="F452" i="1"/>
  <c r="H452" i="1" s="1"/>
  <c r="G451" i="1"/>
  <c r="F451" i="1"/>
  <c r="F450" i="1"/>
  <c r="H450" i="1" s="1"/>
  <c r="H449" i="1"/>
  <c r="F449" i="1"/>
  <c r="F448" i="1"/>
  <c r="H448" i="1" s="1"/>
  <c r="H447" i="1"/>
  <c r="F447" i="1"/>
  <c r="F446" i="1"/>
  <c r="H446" i="1" s="1"/>
  <c r="H445" i="1"/>
  <c r="F445" i="1"/>
  <c r="F444" i="1"/>
  <c r="E443" i="1"/>
  <c r="D443" i="1"/>
  <c r="D433" i="1" s="1"/>
  <c r="G442" i="1"/>
  <c r="F442" i="1"/>
  <c r="G441" i="1"/>
  <c r="F441" i="1"/>
  <c r="F440" i="1"/>
  <c r="H440" i="1" s="1"/>
  <c r="H439" i="1"/>
  <c r="F439" i="1"/>
  <c r="F438" i="1"/>
  <c r="H438" i="1" s="1"/>
  <c r="H437" i="1"/>
  <c r="F437" i="1"/>
  <c r="F436" i="1"/>
  <c r="H435" i="1"/>
  <c r="F435" i="1"/>
  <c r="E434" i="1"/>
  <c r="E433" i="1" s="1"/>
  <c r="D434" i="1"/>
  <c r="F432" i="1"/>
  <c r="H432" i="1" s="1"/>
  <c r="H431" i="1"/>
  <c r="F431" i="1"/>
  <c r="G430" i="1"/>
  <c r="F430" i="1"/>
  <c r="F429" i="1"/>
  <c r="H429" i="1" s="1"/>
  <c r="F428" i="1"/>
  <c r="E427" i="1"/>
  <c r="E420" i="1" s="1"/>
  <c r="D427" i="1"/>
  <c r="F426" i="1"/>
  <c r="H426" i="1" s="1"/>
  <c r="F425" i="1"/>
  <c r="H425" i="1" s="1"/>
  <c r="F424" i="1"/>
  <c r="H424" i="1" s="1"/>
  <c r="F423" i="1"/>
  <c r="H423" i="1" s="1"/>
  <c r="F422" i="1"/>
  <c r="H422" i="1" s="1"/>
  <c r="G421" i="1"/>
  <c r="E421" i="1"/>
  <c r="D421" i="1"/>
  <c r="D420" i="1" s="1"/>
  <c r="F419" i="1"/>
  <c r="H419" i="1" s="1"/>
  <c r="H418" i="1"/>
  <c r="F418" i="1"/>
  <c r="F417" i="1"/>
  <c r="H417" i="1" s="1"/>
  <c r="H416" i="1"/>
  <c r="H414" i="1" s="1"/>
  <c r="F416" i="1"/>
  <c r="F415" i="1"/>
  <c r="H415" i="1" s="1"/>
  <c r="G414" i="1"/>
  <c r="E414" i="1"/>
  <c r="D414" i="1"/>
  <c r="H413" i="1"/>
  <c r="F413" i="1"/>
  <c r="F412" i="1"/>
  <c r="H412" i="1" s="1"/>
  <c r="H411" i="1"/>
  <c r="F411" i="1"/>
  <c r="F410" i="1"/>
  <c r="H410" i="1" s="1"/>
  <c r="H409" i="1"/>
  <c r="F409" i="1"/>
  <c r="G408" i="1"/>
  <c r="F408" i="1"/>
  <c r="E408" i="1"/>
  <c r="D408" i="1"/>
  <c r="G407" i="1"/>
  <c r="E407" i="1"/>
  <c r="D407" i="1"/>
  <c r="F406" i="1"/>
  <c r="F405" i="1"/>
  <c r="H405" i="1" s="1"/>
  <c r="H404" i="1"/>
  <c r="F404" i="1"/>
  <c r="F403" i="1"/>
  <c r="H403" i="1" s="1"/>
  <c r="H402" i="1"/>
  <c r="H400" i="1" s="1"/>
  <c r="F402" i="1"/>
  <c r="F401" i="1"/>
  <c r="H401" i="1" s="1"/>
  <c r="G400" i="1"/>
  <c r="F400" i="1"/>
  <c r="F399" i="1"/>
  <c r="H399" i="1" s="1"/>
  <c r="H398" i="1"/>
  <c r="F398" i="1"/>
  <c r="F397" i="1"/>
  <c r="E396" i="1"/>
  <c r="D396" i="1"/>
  <c r="D376" i="1" s="1"/>
  <c r="H395" i="1"/>
  <c r="F395" i="1"/>
  <c r="G394" i="1"/>
  <c r="F394" i="1"/>
  <c r="F393" i="1"/>
  <c r="H392" i="1"/>
  <c r="F392" i="1"/>
  <c r="F391" i="1"/>
  <c r="H391" i="1" s="1"/>
  <c r="H390" i="1"/>
  <c r="F390" i="1"/>
  <c r="F389" i="1"/>
  <c r="H389" i="1" s="1"/>
  <c r="H388" i="1"/>
  <c r="F388" i="1"/>
  <c r="F387" i="1"/>
  <c r="E386" i="1"/>
  <c r="D386" i="1"/>
  <c r="H385" i="1"/>
  <c r="F385" i="1"/>
  <c r="F384" i="1"/>
  <c r="H384" i="1" s="1"/>
  <c r="G383" i="1"/>
  <c r="F383" i="1"/>
  <c r="H382" i="1"/>
  <c r="F382" i="1"/>
  <c r="F381" i="1"/>
  <c r="H381" i="1" s="1"/>
  <c r="F380" i="1"/>
  <c r="H380" i="1" s="1"/>
  <c r="F379" i="1"/>
  <c r="H379" i="1" s="1"/>
  <c r="F378" i="1"/>
  <c r="E377" i="1"/>
  <c r="E376" i="1" s="1"/>
  <c r="D377" i="1"/>
  <c r="F375" i="1"/>
  <c r="H375" i="1" s="1"/>
  <c r="F374" i="1"/>
  <c r="F373" i="1" s="1"/>
  <c r="E374" i="1"/>
  <c r="D374" i="1"/>
  <c r="G373" i="1"/>
  <c r="E373" i="1"/>
  <c r="D373" i="1"/>
  <c r="H372" i="1"/>
  <c r="F372" i="1"/>
  <c r="F371" i="1"/>
  <c r="H371" i="1" s="1"/>
  <c r="H370" i="1"/>
  <c r="F370" i="1"/>
  <c r="F369" i="1"/>
  <c r="H369" i="1" s="1"/>
  <c r="H368" i="1"/>
  <c r="F368" i="1"/>
  <c r="F367" i="1"/>
  <c r="H367" i="1" s="1"/>
  <c r="H366" i="1"/>
  <c r="F366" i="1"/>
  <c r="F365" i="1"/>
  <c r="H365" i="1" s="1"/>
  <c r="H364" i="1" s="1"/>
  <c r="G364" i="1"/>
  <c r="F364" i="1"/>
  <c r="G363" i="1"/>
  <c r="E363" i="1"/>
  <c r="D363" i="1"/>
  <c r="H362" i="1"/>
  <c r="H361" i="1" s="1"/>
  <c r="H360" i="1" s="1"/>
  <c r="F362" i="1"/>
  <c r="G361" i="1"/>
  <c r="G360" i="1" s="1"/>
  <c r="F361" i="1"/>
  <c r="F360" i="1"/>
  <c r="H359" i="1"/>
  <c r="F359" i="1"/>
  <c r="F358" i="1"/>
  <c r="H358" i="1" s="1"/>
  <c r="H357" i="1"/>
  <c r="F357" i="1"/>
  <c r="F356" i="1"/>
  <c r="H356" i="1" s="1"/>
  <c r="H355" i="1"/>
  <c r="F355" i="1"/>
  <c r="F354" i="1"/>
  <c r="E353" i="1"/>
  <c r="D353" i="1"/>
  <c r="D352" i="1" s="1"/>
  <c r="E352" i="1"/>
  <c r="H351" i="1"/>
  <c r="F351" i="1"/>
  <c r="G350" i="1"/>
  <c r="F350" i="1"/>
  <c r="F349" i="1"/>
  <c r="H349" i="1" s="1"/>
  <c r="F348" i="1"/>
  <c r="H348" i="1" s="1"/>
  <c r="F347" i="1"/>
  <c r="H347" i="1" s="1"/>
  <c r="E346" i="1"/>
  <c r="D346" i="1"/>
  <c r="H345" i="1"/>
  <c r="F345" i="1"/>
  <c r="F344" i="1"/>
  <c r="H344" i="1" s="1"/>
  <c r="F343" i="1"/>
  <c r="H343" i="1" s="1"/>
  <c r="F342" i="1"/>
  <c r="H342" i="1" s="1"/>
  <c r="F341" i="1"/>
  <c r="F340" i="1" s="1"/>
  <c r="G340" i="1"/>
  <c r="E340" i="1"/>
  <c r="D340" i="1"/>
  <c r="G339" i="1"/>
  <c r="F339" i="1"/>
  <c r="F338" i="1"/>
  <c r="H338" i="1" s="1"/>
  <c r="F337" i="1"/>
  <c r="E336" i="1"/>
  <c r="D336" i="1"/>
  <c r="F335" i="1"/>
  <c r="H335" i="1" s="1"/>
  <c r="H334" i="1"/>
  <c r="F334" i="1"/>
  <c r="G333" i="1"/>
  <c r="F333" i="1"/>
  <c r="F331" i="1" s="1"/>
  <c r="H331" i="1" s="1"/>
  <c r="H332" i="1"/>
  <c r="F332" i="1"/>
  <c r="E331" i="1"/>
  <c r="D331" i="1"/>
  <c r="F330" i="1"/>
  <c r="H330" i="1" s="1"/>
  <c r="H329" i="1"/>
  <c r="F329" i="1"/>
  <c r="F328" i="1"/>
  <c r="G327" i="1"/>
  <c r="F327" i="1"/>
  <c r="E326" i="1"/>
  <c r="D326" i="1"/>
  <c r="H325" i="1"/>
  <c r="F325" i="1"/>
  <c r="F324" i="1"/>
  <c r="H324" i="1" s="1"/>
  <c r="G323" i="1"/>
  <c r="F323" i="1"/>
  <c r="F322" i="1"/>
  <c r="E321" i="1"/>
  <c r="D321" i="1"/>
  <c r="D320" i="1"/>
  <c r="G318" i="1"/>
  <c r="F318" i="1"/>
  <c r="F317" i="1"/>
  <c r="H317" i="1" s="1"/>
  <c r="F316" i="1"/>
  <c r="H316" i="1" s="1"/>
  <c r="H315" i="1"/>
  <c r="H313" i="1" s="1"/>
  <c r="F315" i="1"/>
  <c r="F314" i="1"/>
  <c r="H314" i="1" s="1"/>
  <c r="G313" i="1"/>
  <c r="F313" i="1"/>
  <c r="F312" i="1"/>
  <c r="H312" i="1" s="1"/>
  <c r="H311" i="1"/>
  <c r="F311" i="1"/>
  <c r="F310" i="1"/>
  <c r="E309" i="1"/>
  <c r="D309" i="1"/>
  <c r="G308" i="1"/>
  <c r="E308" i="1"/>
  <c r="D308" i="1"/>
  <c r="F307" i="1"/>
  <c r="F306" i="1" s="1"/>
  <c r="F305" i="1" s="1"/>
  <c r="H305" i="1" s="1"/>
  <c r="H304" i="1" s="1"/>
  <c r="E306" i="1"/>
  <c r="E305" i="1" s="1"/>
  <c r="D306" i="1"/>
  <c r="D305" i="1" s="1"/>
  <c r="G304" i="1"/>
  <c r="G303" i="1" s="1"/>
  <c r="F304" i="1"/>
  <c r="H303" i="1"/>
  <c r="F303" i="1"/>
  <c r="F302" i="1"/>
  <c r="H302" i="1" s="1"/>
  <c r="F301" i="1"/>
  <c r="H301" i="1" s="1"/>
  <c r="F300" i="1"/>
  <c r="H300" i="1" s="1"/>
  <c r="F299" i="1"/>
  <c r="H299" i="1" s="1"/>
  <c r="F298" i="1"/>
  <c r="H298" i="1" s="1"/>
  <c r="F297" i="1"/>
  <c r="H297" i="1" s="1"/>
  <c r="H296" i="1"/>
  <c r="F296" i="1"/>
  <c r="E295" i="1"/>
  <c r="D295" i="1"/>
  <c r="D294" i="1" s="1"/>
  <c r="E294" i="1"/>
  <c r="G293" i="1"/>
  <c r="G292" i="1" s="1"/>
  <c r="F293" i="1"/>
  <c r="F292" i="1"/>
  <c r="F291" i="1"/>
  <c r="H291" i="1" s="1"/>
  <c r="F290" i="1"/>
  <c r="H290" i="1" s="1"/>
  <c r="E289" i="1"/>
  <c r="D289" i="1"/>
  <c r="F288" i="1"/>
  <c r="H288" i="1" s="1"/>
  <c r="G287" i="1"/>
  <c r="F287" i="1"/>
  <c r="H286" i="1"/>
  <c r="F286" i="1"/>
  <c r="F285" i="1"/>
  <c r="E284" i="1"/>
  <c r="D284" i="1"/>
  <c r="D283" i="1" s="1"/>
  <c r="E283" i="1"/>
  <c r="G282" i="1"/>
  <c r="F282" i="1"/>
  <c r="G281" i="1"/>
  <c r="F281" i="1"/>
  <c r="F280" i="1"/>
  <c r="H280" i="1" s="1"/>
  <c r="E280" i="1"/>
  <c r="D280" i="1"/>
  <c r="F279" i="1"/>
  <c r="H279" i="1" s="1"/>
  <c r="F278" i="1"/>
  <c r="F277" i="1"/>
  <c r="G276" i="1"/>
  <c r="F276" i="1"/>
  <c r="F274" i="1" s="1"/>
  <c r="F275" i="1"/>
  <c r="H275" i="1" s="1"/>
  <c r="E274" i="1"/>
  <c r="D274" i="1"/>
  <c r="D273" i="1" s="1"/>
  <c r="E273" i="1"/>
  <c r="G272" i="1"/>
  <c r="G271" i="1" s="1"/>
  <c r="F272" i="1"/>
  <c r="F271" i="1"/>
  <c r="E270" i="1"/>
  <c r="D270" i="1"/>
  <c r="H269" i="1"/>
  <c r="F269" i="1"/>
  <c r="G268" i="1"/>
  <c r="F268" i="1"/>
  <c r="E268" i="1"/>
  <c r="D268" i="1"/>
  <c r="G266" i="1"/>
  <c r="F266" i="1"/>
  <c r="F265" i="1"/>
  <c r="F264" i="1"/>
  <c r="H264" i="1" s="1"/>
  <c r="F263" i="1"/>
  <c r="H263" i="1" s="1"/>
  <c r="F262" i="1"/>
  <c r="F261" i="1"/>
  <c r="H261" i="1" s="1"/>
  <c r="E260" i="1"/>
  <c r="D260" i="1"/>
  <c r="F259" i="1"/>
  <c r="H259" i="1" s="1"/>
  <c r="G258" i="1"/>
  <c r="F258" i="1"/>
  <c r="F257" i="1"/>
  <c r="H257" i="1" s="1"/>
  <c r="H256" i="1"/>
  <c r="F256" i="1"/>
  <c r="F255" i="1"/>
  <c r="F254" i="1" s="1"/>
  <c r="H254" i="1"/>
  <c r="E254" i="1"/>
  <c r="D254" i="1"/>
  <c r="H253" i="1"/>
  <c r="F253" i="1"/>
  <c r="G252" i="1"/>
  <c r="F252" i="1"/>
  <c r="H251" i="1"/>
  <c r="F251" i="1"/>
  <c r="F250" i="1"/>
  <c r="F249" i="1" s="1"/>
  <c r="H249" i="1"/>
  <c r="E249" i="1"/>
  <c r="D249" i="1"/>
  <c r="H248" i="1"/>
  <c r="F248" i="1"/>
  <c r="G247" i="1"/>
  <c r="F247" i="1"/>
  <c r="F246" i="1"/>
  <c r="H246" i="1" s="1"/>
  <c r="F245" i="1"/>
  <c r="E244" i="1"/>
  <c r="D244" i="1"/>
  <c r="D231" i="1" s="1"/>
  <c r="F243" i="1"/>
  <c r="H243" i="1" s="1"/>
  <c r="F242" i="1"/>
  <c r="G241" i="1"/>
  <c r="F241" i="1"/>
  <c r="F240" i="1"/>
  <c r="H240" i="1" s="1"/>
  <c r="F239" i="1"/>
  <c r="H239" i="1" s="1"/>
  <c r="F238" i="1"/>
  <c r="H238" i="1" s="1"/>
  <c r="E238" i="1"/>
  <c r="D238" i="1"/>
  <c r="F237" i="1"/>
  <c r="G236" i="1"/>
  <c r="F236" i="1"/>
  <c r="H235" i="1"/>
  <c r="F235" i="1"/>
  <c r="F234" i="1"/>
  <c r="H234" i="1" s="1"/>
  <c r="H233" i="1"/>
  <c r="F233" i="1"/>
  <c r="E232" i="1"/>
  <c r="E231" i="1" s="1"/>
  <c r="D232" i="1"/>
  <c r="G230" i="1"/>
  <c r="G229" i="1" s="1"/>
  <c r="F230" i="1"/>
  <c r="F229" i="1"/>
  <c r="H228" i="1"/>
  <c r="F228" i="1"/>
  <c r="F227" i="1"/>
  <c r="H227" i="1" s="1"/>
  <c r="H226" i="1"/>
  <c r="F226" i="1"/>
  <c r="F225" i="1"/>
  <c r="H225" i="1" s="1"/>
  <c r="H224" i="1"/>
  <c r="F224" i="1"/>
  <c r="F223" i="1"/>
  <c r="E222" i="1"/>
  <c r="E701" i="1" s="1"/>
  <c r="D222" i="1"/>
  <c r="D701" i="1" s="1"/>
  <c r="H221" i="1"/>
  <c r="F221" i="1"/>
  <c r="G220" i="1"/>
  <c r="G684" i="1" s="1"/>
  <c r="F220" i="1"/>
  <c r="F219" i="1"/>
  <c r="H219" i="1" s="1"/>
  <c r="F218" i="1"/>
  <c r="H218" i="1" s="1"/>
  <c r="F217" i="1"/>
  <c r="H217" i="1" s="1"/>
  <c r="F216" i="1"/>
  <c r="H216" i="1" s="1"/>
  <c r="F215" i="1"/>
  <c r="H215" i="1" s="1"/>
  <c r="F214" i="1"/>
  <c r="H214" i="1" s="1"/>
  <c r="F213" i="1"/>
  <c r="H213" i="1" s="1"/>
  <c r="F212" i="1"/>
  <c r="H212" i="1" s="1"/>
  <c r="F211" i="1"/>
  <c r="H211" i="1" s="1"/>
  <c r="F210" i="1"/>
  <c r="E209" i="1"/>
  <c r="D209" i="1"/>
  <c r="F208" i="1"/>
  <c r="H208" i="1" s="1"/>
  <c r="G207" i="1"/>
  <c r="F207" i="1"/>
  <c r="F206" i="1"/>
  <c r="H206" i="1" s="1"/>
  <c r="H205" i="1"/>
  <c r="F205" i="1"/>
  <c r="F204" i="1"/>
  <c r="H204" i="1" s="1"/>
  <c r="H203" i="1"/>
  <c r="F203" i="1"/>
  <c r="F202" i="1"/>
  <c r="H202" i="1" s="1"/>
  <c r="H201" i="1"/>
  <c r="F201" i="1"/>
  <c r="F200" i="1"/>
  <c r="H200" i="1" s="1"/>
  <c r="H199" i="1"/>
  <c r="F199" i="1"/>
  <c r="F198" i="1"/>
  <c r="F197" i="1"/>
  <c r="H197" i="1" s="1"/>
  <c r="F196" i="1"/>
  <c r="H196" i="1" s="1"/>
  <c r="H190" i="1" s="1"/>
  <c r="F195" i="1"/>
  <c r="F194" i="1"/>
  <c r="F192" i="1" s="1"/>
  <c r="H192" i="1" s="1"/>
  <c r="F193" i="1"/>
  <c r="E192" i="1"/>
  <c r="D192" i="1"/>
  <c r="F191" i="1"/>
  <c r="H191" i="1" s="1"/>
  <c r="G190" i="1"/>
  <c r="E190" i="1"/>
  <c r="D190" i="1"/>
  <c r="F189" i="1"/>
  <c r="H189" i="1" s="1"/>
  <c r="F188" i="1"/>
  <c r="H188" i="1" s="1"/>
  <c r="F187" i="1"/>
  <c r="H187" i="1" s="1"/>
  <c r="F186" i="1"/>
  <c r="H186" i="1" s="1"/>
  <c r="F185" i="1"/>
  <c r="H185" i="1" s="1"/>
  <c r="F184" i="1"/>
  <c r="H184" i="1" s="1"/>
  <c r="F183" i="1"/>
  <c r="H183" i="1" s="1"/>
  <c r="F182" i="1"/>
  <c r="H182" i="1" s="1"/>
  <c r="F181" i="1"/>
  <c r="H181" i="1" s="1"/>
  <c r="F180" i="1"/>
  <c r="H179" i="1"/>
  <c r="F179" i="1"/>
  <c r="F178" i="1"/>
  <c r="H178" i="1" s="1"/>
  <c r="H177" i="1"/>
  <c r="F177" i="1"/>
  <c r="G176" i="1"/>
  <c r="E176" i="1"/>
  <c r="D176" i="1"/>
  <c r="F175" i="1"/>
  <c r="H175" i="1" s="1"/>
  <c r="F174" i="1"/>
  <c r="H174" i="1" s="1"/>
  <c r="F173" i="1"/>
  <c r="H173" i="1" s="1"/>
  <c r="F172" i="1"/>
  <c r="H172" i="1" s="1"/>
  <c r="F171" i="1"/>
  <c r="H171" i="1" s="1"/>
  <c r="F170" i="1"/>
  <c r="H170" i="1" s="1"/>
  <c r="F169" i="1"/>
  <c r="H169" i="1" s="1"/>
  <c r="F168" i="1"/>
  <c r="H168" i="1" s="1"/>
  <c r="F167" i="1"/>
  <c r="H167" i="1" s="1"/>
  <c r="F166" i="1"/>
  <c r="H166" i="1" s="1"/>
  <c r="F165" i="1"/>
  <c r="H164" i="1"/>
  <c r="H162" i="1" s="1"/>
  <c r="F164" i="1"/>
  <c r="F163" i="1"/>
  <c r="H163" i="1" s="1"/>
  <c r="G162" i="1"/>
  <c r="E162" i="1"/>
  <c r="D162" i="1"/>
  <c r="F161" i="1"/>
  <c r="H161" i="1" s="1"/>
  <c r="F160" i="1"/>
  <c r="F159" i="1"/>
  <c r="F158" i="1"/>
  <c r="F157" i="1"/>
  <c r="H157" i="1" s="1"/>
  <c r="H156" i="1"/>
  <c r="H155" i="1" s="1"/>
  <c r="F156" i="1"/>
  <c r="G155" i="1"/>
  <c r="G129" i="1" s="1"/>
  <c r="F155" i="1"/>
  <c r="E155" i="1"/>
  <c r="D155" i="1"/>
  <c r="F154" i="1"/>
  <c r="H154" i="1" s="1"/>
  <c r="F153" i="1"/>
  <c r="H153" i="1" s="1"/>
  <c r="F152" i="1"/>
  <c r="H152" i="1" s="1"/>
  <c r="F151" i="1"/>
  <c r="H151" i="1" s="1"/>
  <c r="F150" i="1"/>
  <c r="H150" i="1" s="1"/>
  <c r="F149" i="1"/>
  <c r="H149" i="1" s="1"/>
  <c r="F148" i="1"/>
  <c r="H148" i="1" s="1"/>
  <c r="F147" i="1"/>
  <c r="H147" i="1" s="1"/>
  <c r="F146" i="1"/>
  <c r="H146" i="1" s="1"/>
  <c r="F145" i="1"/>
  <c r="F144" i="1"/>
  <c r="H144" i="1" s="1"/>
  <c r="H143" i="1"/>
  <c r="F143" i="1"/>
  <c r="F142" i="1"/>
  <c r="H142" i="1" s="1"/>
  <c r="H141" i="1"/>
  <c r="G141" i="1"/>
  <c r="E141" i="1"/>
  <c r="D141" i="1"/>
  <c r="F140" i="1"/>
  <c r="H140" i="1" s="1"/>
  <c r="F139" i="1"/>
  <c r="G138" i="1"/>
  <c r="E138" i="1"/>
  <c r="E689" i="1" s="1"/>
  <c r="D138" i="1"/>
  <c r="F137" i="1"/>
  <c r="H137" i="1" s="1"/>
  <c r="H136" i="1"/>
  <c r="F136" i="1"/>
  <c r="F135" i="1"/>
  <c r="H135" i="1" s="1"/>
  <c r="H134" i="1"/>
  <c r="F134" i="1"/>
  <c r="F133" i="1"/>
  <c r="H133" i="1" s="1"/>
  <c r="H132" i="1"/>
  <c r="H130" i="1" s="1"/>
  <c r="F132" i="1"/>
  <c r="F131" i="1"/>
  <c r="H131" i="1" s="1"/>
  <c r="G130" i="1"/>
  <c r="G671" i="1" s="1"/>
  <c r="E130" i="1"/>
  <c r="D130" i="1"/>
  <c r="E129" i="1"/>
  <c r="F128" i="1"/>
  <c r="H128" i="1" s="1"/>
  <c r="H127" i="1"/>
  <c r="F127" i="1"/>
  <c r="F126" i="1"/>
  <c r="H126" i="1" s="1"/>
  <c r="H125" i="1"/>
  <c r="H123" i="1" s="1"/>
  <c r="F125" i="1"/>
  <c r="F124" i="1"/>
  <c r="H124" i="1" s="1"/>
  <c r="G123" i="1"/>
  <c r="E123" i="1"/>
  <c r="D123" i="1"/>
  <c r="F122" i="1"/>
  <c r="H122" i="1" s="1"/>
  <c r="F121" i="1"/>
  <c r="H121" i="1" s="1"/>
  <c r="F120" i="1"/>
  <c r="H120" i="1" s="1"/>
  <c r="F119" i="1"/>
  <c r="H118" i="1"/>
  <c r="F118" i="1"/>
  <c r="G117" i="1"/>
  <c r="G104" i="1" s="1"/>
  <c r="E117" i="1"/>
  <c r="D117" i="1"/>
  <c r="D104" i="1" s="1"/>
  <c r="H116" i="1"/>
  <c r="F116" i="1"/>
  <c r="F115" i="1"/>
  <c r="H115" i="1" s="1"/>
  <c r="H114" i="1"/>
  <c r="F114" i="1"/>
  <c r="F113" i="1"/>
  <c r="H113" i="1" s="1"/>
  <c r="H112" i="1"/>
  <c r="F112" i="1"/>
  <c r="G111" i="1"/>
  <c r="F111" i="1"/>
  <c r="E111" i="1"/>
  <c r="D111" i="1"/>
  <c r="F110" i="1"/>
  <c r="H110" i="1" s="1"/>
  <c r="F109" i="1"/>
  <c r="H109" i="1" s="1"/>
  <c r="F108" i="1"/>
  <c r="H108" i="1" s="1"/>
  <c r="F107" i="1"/>
  <c r="H107" i="1" s="1"/>
  <c r="F106" i="1"/>
  <c r="G105" i="1"/>
  <c r="E105" i="1"/>
  <c r="E104" i="1" s="1"/>
  <c r="D105" i="1"/>
  <c r="F102" i="1"/>
  <c r="H102" i="1" s="1"/>
  <c r="F101" i="1"/>
  <c r="H101" i="1" s="1"/>
  <c r="F100" i="1"/>
  <c r="H100" i="1" s="1"/>
  <c r="F99" i="1"/>
  <c r="H99" i="1" s="1"/>
  <c r="F98" i="1"/>
  <c r="H98" i="1" s="1"/>
  <c r="H97" i="1"/>
  <c r="F97" i="1"/>
  <c r="F96" i="1"/>
  <c r="H96" i="1" s="1"/>
  <c r="F95" i="1"/>
  <c r="H95" i="1" s="1"/>
  <c r="F94" i="1"/>
  <c r="G93" i="1"/>
  <c r="E93" i="1"/>
  <c r="E700" i="1" s="1"/>
  <c r="D93" i="1"/>
  <c r="D700" i="1" s="1"/>
  <c r="F92" i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H85" i="1"/>
  <c r="F85" i="1"/>
  <c r="F84" i="1"/>
  <c r="H84" i="1" s="1"/>
  <c r="F83" i="1"/>
  <c r="H83" i="1" s="1"/>
  <c r="F82" i="1"/>
  <c r="H82" i="1" s="1"/>
  <c r="H81" i="1" s="1"/>
  <c r="G81" i="1"/>
  <c r="G681" i="1" s="1"/>
  <c r="E81" i="1"/>
  <c r="D81" i="1"/>
  <c r="D698" i="1" s="1"/>
  <c r="H80" i="1"/>
  <c r="F80" i="1"/>
  <c r="F79" i="1"/>
  <c r="H79" i="1" s="1"/>
  <c r="H78" i="1"/>
  <c r="F78" i="1"/>
  <c r="F77" i="1"/>
  <c r="H77" i="1" s="1"/>
  <c r="H76" i="1"/>
  <c r="F76" i="1"/>
  <c r="F75" i="1"/>
  <c r="H75" i="1" s="1"/>
  <c r="H74" i="1"/>
  <c r="F74" i="1"/>
  <c r="F73" i="1"/>
  <c r="H73" i="1" s="1"/>
  <c r="H72" i="1"/>
  <c r="F72" i="1"/>
  <c r="F71" i="1"/>
  <c r="G70" i="1"/>
  <c r="E70" i="1"/>
  <c r="E697" i="1" s="1"/>
  <c r="D70" i="1"/>
  <c r="D697" i="1" s="1"/>
  <c r="F69" i="1"/>
  <c r="H69" i="1" s="1"/>
  <c r="F68" i="1"/>
  <c r="H68" i="1" s="1"/>
  <c r="F67" i="1"/>
  <c r="H67" i="1" s="1"/>
  <c r="F66" i="1"/>
  <c r="H66" i="1" s="1"/>
  <c r="F65" i="1"/>
  <c r="H65" i="1" s="1"/>
  <c r="H64" i="1"/>
  <c r="F64" i="1"/>
  <c r="F63" i="1"/>
  <c r="H63" i="1" s="1"/>
  <c r="F62" i="1"/>
  <c r="H62" i="1" s="1"/>
  <c r="F61" i="1"/>
  <c r="H61" i="1" s="1"/>
  <c r="F60" i="1"/>
  <c r="H60" i="1" s="1"/>
  <c r="F59" i="1"/>
  <c r="H59" i="1" s="1"/>
  <c r="G58" i="1"/>
  <c r="G679" i="1" s="1"/>
  <c r="E58" i="1"/>
  <c r="D58" i="1"/>
  <c r="D696" i="1" s="1"/>
  <c r="H57" i="1"/>
  <c r="F57" i="1"/>
  <c r="F56" i="1"/>
  <c r="H56" i="1" s="1"/>
  <c r="H55" i="1"/>
  <c r="F55" i="1"/>
  <c r="F54" i="1"/>
  <c r="H54" i="1" s="1"/>
  <c r="H53" i="1"/>
  <c r="F53" i="1"/>
  <c r="F52" i="1"/>
  <c r="G51" i="1"/>
  <c r="E51" i="1"/>
  <c r="E691" i="1" s="1"/>
  <c r="D51" i="1"/>
  <c r="D691" i="1" s="1"/>
  <c r="F50" i="1"/>
  <c r="H50" i="1" s="1"/>
  <c r="F49" i="1"/>
  <c r="H49" i="1" s="1"/>
  <c r="F48" i="1"/>
  <c r="H48" i="1" s="1"/>
  <c r="H47" i="1"/>
  <c r="F47" i="1"/>
  <c r="F46" i="1"/>
  <c r="H46" i="1" s="1"/>
  <c r="F45" i="1"/>
  <c r="H45" i="1" s="1"/>
  <c r="F44" i="1"/>
  <c r="H44" i="1" s="1"/>
  <c r="H43" i="1"/>
  <c r="F43" i="1"/>
  <c r="F42" i="1"/>
  <c r="H42" i="1" s="1"/>
  <c r="F41" i="1"/>
  <c r="H41" i="1" s="1"/>
  <c r="H39" i="1" s="1"/>
  <c r="F40" i="1"/>
  <c r="H40" i="1" s="1"/>
  <c r="G39" i="1"/>
  <c r="E39" i="1"/>
  <c r="D39" i="1"/>
  <c r="D695" i="1" s="1"/>
  <c r="D38" i="1"/>
  <c r="B34" i="1"/>
  <c r="H32" i="1"/>
  <c r="G32" i="1"/>
  <c r="F32" i="1"/>
  <c r="D32" i="1"/>
  <c r="F30" i="1"/>
  <c r="H30" i="1" s="1"/>
  <c r="H29" i="1"/>
  <c r="F29" i="1"/>
  <c r="G28" i="1"/>
  <c r="J701" i="1" s="1"/>
  <c r="F28" i="1"/>
  <c r="E28" i="1"/>
  <c r="D28" i="1"/>
  <c r="F27" i="1"/>
  <c r="H27" i="1" s="1"/>
  <c r="F26" i="1"/>
  <c r="H26" i="1" s="1"/>
  <c r="G25" i="1"/>
  <c r="J700" i="1" s="1"/>
  <c r="E25" i="1"/>
  <c r="D25" i="1"/>
  <c r="H24" i="1"/>
  <c r="F24" i="1"/>
  <c r="F23" i="1"/>
  <c r="G22" i="1"/>
  <c r="J699" i="1" s="1"/>
  <c r="E22" i="1"/>
  <c r="D22" i="1"/>
  <c r="F21" i="1"/>
  <c r="F20" i="1"/>
  <c r="H20" i="1" s="1"/>
  <c r="H19" i="1"/>
  <c r="H18" i="1" s="1"/>
  <c r="F19" i="1"/>
  <c r="G18" i="1"/>
  <c r="J698" i="1" s="1"/>
  <c r="F18" i="1"/>
  <c r="E18" i="1"/>
  <c r="D18" i="1"/>
  <c r="H17" i="1"/>
  <c r="F17" i="1"/>
  <c r="F16" i="1"/>
  <c r="H16" i="1" s="1"/>
  <c r="H15" i="1"/>
  <c r="G15" i="1"/>
  <c r="E15" i="1"/>
  <c r="D15" i="1"/>
  <c r="H14" i="1"/>
  <c r="F14" i="1"/>
  <c r="F13" i="1"/>
  <c r="H13" i="1" s="1"/>
  <c r="H12" i="1"/>
  <c r="F12" i="1"/>
  <c r="F11" i="1"/>
  <c r="G10" i="1"/>
  <c r="J695" i="1" s="1"/>
  <c r="E10" i="1"/>
  <c r="E9" i="1" s="1"/>
  <c r="E8" i="1" s="1"/>
  <c r="E7" i="1" s="1"/>
  <c r="D10" i="1"/>
  <c r="B7" i="1"/>
  <c r="H58" i="1" l="1"/>
  <c r="H25" i="1"/>
  <c r="H23" i="1"/>
  <c r="H22" i="1" s="1"/>
  <c r="F22" i="1"/>
  <c r="H71" i="1"/>
  <c r="H70" i="1" s="1"/>
  <c r="F70" i="1"/>
  <c r="H106" i="1"/>
  <c r="H105" i="1" s="1"/>
  <c r="F105" i="1"/>
  <c r="H237" i="1"/>
  <c r="H236" i="1" s="1"/>
  <c r="F232" i="1"/>
  <c r="G675" i="1"/>
  <c r="G265" i="1"/>
  <c r="H274" i="1"/>
  <c r="H272" i="1" s="1"/>
  <c r="F273" i="1"/>
  <c r="F336" i="1"/>
  <c r="H336" i="1" s="1"/>
  <c r="H333" i="1" s="1"/>
  <c r="H337" i="1"/>
  <c r="H436" i="1"/>
  <c r="F434" i="1"/>
  <c r="E38" i="1"/>
  <c r="G678" i="1"/>
  <c r="G38" i="1"/>
  <c r="G37" i="1" s="1"/>
  <c r="H176" i="1"/>
  <c r="F209" i="1"/>
  <c r="H209" i="1" s="1"/>
  <c r="H210" i="1"/>
  <c r="F244" i="1"/>
  <c r="H244" i="1" s="1"/>
  <c r="H241" i="1" s="1"/>
  <c r="H245" i="1"/>
  <c r="H328" i="1"/>
  <c r="H327" i="1" s="1"/>
  <c r="F326" i="1"/>
  <c r="H326" i="1" s="1"/>
  <c r="G676" i="1"/>
  <c r="H94" i="1"/>
  <c r="H93" i="1" s="1"/>
  <c r="F93" i="1"/>
  <c r="H111" i="1"/>
  <c r="F117" i="1"/>
  <c r="H119" i="1"/>
  <c r="H117" i="1" s="1"/>
  <c r="D688" i="1"/>
  <c r="D129" i="1"/>
  <c r="D37" i="1" s="1"/>
  <c r="F176" i="1"/>
  <c r="H207" i="1"/>
  <c r="F222" i="1"/>
  <c r="H262" i="1"/>
  <c r="F260" i="1"/>
  <c r="H260" i="1" s="1"/>
  <c r="H258" i="1" s="1"/>
  <c r="G307" i="1"/>
  <c r="F443" i="1"/>
  <c r="H443" i="1" s="1"/>
  <c r="H442" i="1" s="1"/>
  <c r="H444" i="1"/>
  <c r="H586" i="1"/>
  <c r="D9" i="1"/>
  <c r="D8" i="1" s="1"/>
  <c r="D7" i="1" s="1"/>
  <c r="H11" i="1"/>
  <c r="H10" i="1" s="1"/>
  <c r="F10" i="1"/>
  <c r="J697" i="1"/>
  <c r="G9" i="1"/>
  <c r="G8" i="1" s="1"/>
  <c r="G7" i="1" s="1"/>
  <c r="H28" i="1"/>
  <c r="H52" i="1"/>
  <c r="H51" i="1" s="1"/>
  <c r="F51" i="1"/>
  <c r="F691" i="1" s="1"/>
  <c r="H139" i="1"/>
  <c r="H138" i="1" s="1"/>
  <c r="F138" i="1"/>
  <c r="F689" i="1" s="1"/>
  <c r="D692" i="1"/>
  <c r="D267" i="1"/>
  <c r="H323" i="1"/>
  <c r="E688" i="1"/>
  <c r="H276" i="1"/>
  <c r="F284" i="1"/>
  <c r="H284" i="1" s="1"/>
  <c r="H285" i="1"/>
  <c r="F363" i="1"/>
  <c r="F377" i="1"/>
  <c r="G393" i="1"/>
  <c r="F427" i="1"/>
  <c r="H427" i="1" s="1"/>
  <c r="H421" i="1" s="1"/>
  <c r="H465" i="1"/>
  <c r="F464" i="1"/>
  <c r="H464" i="1" s="1"/>
  <c r="H462" i="1" s="1"/>
  <c r="H506" i="1"/>
  <c r="F504" i="1"/>
  <c r="H504" i="1" s="1"/>
  <c r="F514" i="1"/>
  <c r="H514" i="1" s="1"/>
  <c r="H511" i="1" s="1"/>
  <c r="H525" i="1"/>
  <c r="H524" i="1" s="1"/>
  <c r="F524" i="1"/>
  <c r="E695" i="1"/>
  <c r="E696" i="1"/>
  <c r="E698" i="1"/>
  <c r="G683" i="1"/>
  <c r="F123" i="1"/>
  <c r="F130" i="1"/>
  <c r="G672" i="1"/>
  <c r="G670" i="1" s="1"/>
  <c r="F141" i="1"/>
  <c r="F162" i="1"/>
  <c r="F190" i="1"/>
  <c r="H223" i="1"/>
  <c r="H250" i="1"/>
  <c r="H247" i="1" s="1"/>
  <c r="H255" i="1"/>
  <c r="H252" i="1" s="1"/>
  <c r="F289" i="1"/>
  <c r="F321" i="1"/>
  <c r="H322" i="1"/>
  <c r="H341" i="1"/>
  <c r="E699" i="1"/>
  <c r="H378" i="1"/>
  <c r="F386" i="1"/>
  <c r="H386" i="1" s="1"/>
  <c r="H383" i="1" s="1"/>
  <c r="H387" i="1"/>
  <c r="D693" i="1"/>
  <c r="G420" i="1"/>
  <c r="H428" i="1"/>
  <c r="H566" i="1"/>
  <c r="F565" i="1"/>
  <c r="H565" i="1" s="1"/>
  <c r="F575" i="1"/>
  <c r="H575" i="1" s="1"/>
  <c r="H576" i="1"/>
  <c r="F15" i="1"/>
  <c r="F25" i="1"/>
  <c r="F39" i="1"/>
  <c r="G674" i="1"/>
  <c r="F58" i="1"/>
  <c r="G680" i="1"/>
  <c r="F81" i="1"/>
  <c r="F698" i="1" s="1"/>
  <c r="I698" i="1" s="1"/>
  <c r="D689" i="1"/>
  <c r="F270" i="1"/>
  <c r="F295" i="1"/>
  <c r="F309" i="1"/>
  <c r="H310" i="1"/>
  <c r="E320" i="1"/>
  <c r="E319" i="1" s="1"/>
  <c r="F346" i="1"/>
  <c r="F353" i="1"/>
  <c r="H354" i="1"/>
  <c r="H374" i="1"/>
  <c r="H394" i="1"/>
  <c r="H393" i="1" s="1"/>
  <c r="F396" i="1"/>
  <c r="H396" i="1" s="1"/>
  <c r="H397" i="1"/>
  <c r="H408" i="1"/>
  <c r="H407" i="1" s="1"/>
  <c r="D534" i="1"/>
  <c r="D319" i="1" s="1"/>
  <c r="D36" i="1" s="1"/>
  <c r="D35" i="1" s="1"/>
  <c r="D34" i="1" s="1"/>
  <c r="H606" i="1"/>
  <c r="H621" i="1"/>
  <c r="F619" i="1"/>
  <c r="F639" i="1"/>
  <c r="H639" i="1" s="1"/>
  <c r="H637" i="1" s="1"/>
  <c r="H640" i="1"/>
  <c r="F661" i="1"/>
  <c r="H662" i="1"/>
  <c r="E693" i="1"/>
  <c r="E692" i="1"/>
  <c r="G682" i="1"/>
  <c r="D699" i="1"/>
  <c r="D694" i="1" s="1"/>
  <c r="H482" i="1"/>
  <c r="F484" i="1"/>
  <c r="H484" i="1" s="1"/>
  <c r="F495" i="1"/>
  <c r="H496" i="1"/>
  <c r="H573" i="1"/>
  <c r="H627" i="1"/>
  <c r="E267" i="1"/>
  <c r="F414" i="1"/>
  <c r="F693" i="1" s="1"/>
  <c r="F421" i="1"/>
  <c r="F420" i="1" s="1"/>
  <c r="H502" i="1"/>
  <c r="H501" i="1" s="1"/>
  <c r="H521" i="1"/>
  <c r="H562" i="1"/>
  <c r="F595" i="1"/>
  <c r="H595" i="1" s="1"/>
  <c r="H593" i="1" s="1"/>
  <c r="H592" i="1" s="1"/>
  <c r="H597" i="1"/>
  <c r="F534" i="1"/>
  <c r="H534" i="1" s="1"/>
  <c r="H533" i="1" s="1"/>
  <c r="F555" i="1"/>
  <c r="H555" i="1" s="1"/>
  <c r="H553" i="1" s="1"/>
  <c r="H552" i="1" s="1"/>
  <c r="H495" i="1" l="1"/>
  <c r="F494" i="1"/>
  <c r="H494" i="1" s="1"/>
  <c r="H661" i="1"/>
  <c r="F660" i="1"/>
  <c r="H660" i="1" s="1"/>
  <c r="H619" i="1"/>
  <c r="F618" i="1"/>
  <c r="H618" i="1" s="1"/>
  <c r="F352" i="1"/>
  <c r="H352" i="1" s="1"/>
  <c r="H350" i="1" s="1"/>
  <c r="H676" i="1" s="1"/>
  <c r="H353" i="1"/>
  <c r="F308" i="1"/>
  <c r="H309" i="1"/>
  <c r="H308" i="1" s="1"/>
  <c r="F695" i="1"/>
  <c r="F38" i="1"/>
  <c r="F320" i="1"/>
  <c r="H321" i="1"/>
  <c r="G306" i="1"/>
  <c r="G36" i="1" s="1"/>
  <c r="G35" i="1" s="1"/>
  <c r="G34" i="1" s="1"/>
  <c r="F701" i="1"/>
  <c r="I701" i="1" s="1"/>
  <c r="H222" i="1"/>
  <c r="H220" i="1" s="1"/>
  <c r="H684" i="1" s="1"/>
  <c r="H680" i="1"/>
  <c r="F699" i="1"/>
  <c r="I699" i="1" s="1"/>
  <c r="H346" i="1"/>
  <c r="H295" i="1"/>
  <c r="F294" i="1"/>
  <c r="H294" i="1" s="1"/>
  <c r="F283" i="1"/>
  <c r="H283" i="1" s="1"/>
  <c r="H282" i="1" s="1"/>
  <c r="H289" i="1"/>
  <c r="H287" i="1" s="1"/>
  <c r="F688" i="1"/>
  <c r="F129" i="1"/>
  <c r="H377" i="1"/>
  <c r="F376" i="1"/>
  <c r="H376" i="1" s="1"/>
  <c r="F9" i="1"/>
  <c r="F8" i="1" s="1"/>
  <c r="F7" i="1" s="1"/>
  <c r="F585" i="1"/>
  <c r="H585" i="1" s="1"/>
  <c r="H582" i="1" s="1"/>
  <c r="H572" i="1" s="1"/>
  <c r="D687" i="1"/>
  <c r="D702" i="1" s="1"/>
  <c r="D703" i="1" s="1"/>
  <c r="F700" i="1"/>
  <c r="I700" i="1" s="1"/>
  <c r="G677" i="1"/>
  <c r="G685" i="1" s="1"/>
  <c r="G686" i="1" s="1"/>
  <c r="F104" i="1"/>
  <c r="H373" i="1"/>
  <c r="H363" i="1" s="1"/>
  <c r="F692" i="1"/>
  <c r="F267" i="1"/>
  <c r="H267" i="1" s="1"/>
  <c r="H266" i="1" s="1"/>
  <c r="H672" i="1" s="1"/>
  <c r="H270" i="1"/>
  <c r="H268" i="1" s="1"/>
  <c r="F696" i="1"/>
  <c r="H340" i="1"/>
  <c r="H339" i="1" s="1"/>
  <c r="E694" i="1"/>
  <c r="E687" i="1"/>
  <c r="E702" i="1" s="1"/>
  <c r="H9" i="1"/>
  <c r="H8" i="1" s="1"/>
  <c r="H7" i="1" s="1"/>
  <c r="H683" i="1"/>
  <c r="E37" i="1"/>
  <c r="E36" i="1" s="1"/>
  <c r="E35" i="1" s="1"/>
  <c r="E34" i="1" s="1"/>
  <c r="H271" i="1"/>
  <c r="H232" i="1"/>
  <c r="F231" i="1"/>
  <c r="H231" i="1" s="1"/>
  <c r="H104" i="1"/>
  <c r="H38" i="1"/>
  <c r="H129" i="1"/>
  <c r="F545" i="1"/>
  <c r="H545" i="1" s="1"/>
  <c r="H542" i="1" s="1"/>
  <c r="F474" i="1"/>
  <c r="H474" i="1" s="1"/>
  <c r="H471" i="1" s="1"/>
  <c r="H461" i="1" s="1"/>
  <c r="H626" i="1"/>
  <c r="F407" i="1"/>
  <c r="F454" i="1"/>
  <c r="H454" i="1" s="1"/>
  <c r="H451" i="1" s="1"/>
  <c r="H441" i="1" s="1"/>
  <c r="H434" i="1"/>
  <c r="F433" i="1"/>
  <c r="H433" i="1" s="1"/>
  <c r="H430" i="1" s="1"/>
  <c r="H420" i="1" s="1"/>
  <c r="F697" i="1"/>
  <c r="I697" i="1" s="1"/>
  <c r="H678" i="1"/>
  <c r="H281" i="1" l="1"/>
  <c r="H616" i="1"/>
  <c r="H605" i="1" s="1"/>
  <c r="H491" i="1"/>
  <c r="H481" i="1" s="1"/>
  <c r="E703" i="1"/>
  <c r="H675" i="1"/>
  <c r="H265" i="1"/>
  <c r="F319" i="1"/>
  <c r="H320" i="1"/>
  <c r="H681" i="1"/>
  <c r="H532" i="1"/>
  <c r="H230" i="1"/>
  <c r="H293" i="1"/>
  <c r="H292" i="1" s="1"/>
  <c r="F37" i="1"/>
  <c r="H658" i="1"/>
  <c r="H647" i="1" s="1"/>
  <c r="H679" i="1"/>
  <c r="F687" i="1"/>
  <c r="F702" i="1" s="1"/>
  <c r="I695" i="1"/>
  <c r="F694" i="1"/>
  <c r="H229" i="1" l="1"/>
  <c r="H37" i="1" s="1"/>
  <c r="H671" i="1"/>
  <c r="H319" i="1"/>
  <c r="H318" i="1" s="1"/>
  <c r="F36" i="1"/>
  <c r="F35" i="1" s="1"/>
  <c r="F34" i="1" s="1"/>
  <c r="F703" i="1" s="1"/>
  <c r="H682" i="1"/>
  <c r="H677" i="1" s="1"/>
  <c r="H674" i="1" l="1"/>
  <c r="H670" i="1" s="1"/>
  <c r="H685" i="1" s="1"/>
  <c r="H307" i="1"/>
  <c r="H306" i="1" s="1"/>
  <c r="H36" i="1" s="1"/>
  <c r="H35" i="1" s="1"/>
  <c r="H34" i="1" s="1"/>
</calcChain>
</file>

<file path=xl/sharedStrings.xml><?xml version="1.0" encoding="utf-8"?>
<sst xmlns="http://schemas.openxmlformats.org/spreadsheetml/2006/main" count="916" uniqueCount="208">
  <si>
    <t xml:space="preserve">              3 .Izmjene i dopune Proračuna SDŽ za 2019.</t>
  </si>
  <si>
    <t>Korisnik:</t>
  </si>
  <si>
    <t>SŠ ELEKTROTEHNIČKA ŠKOLA, SPLIT</t>
  </si>
  <si>
    <t>POZICIJA</t>
  </si>
  <si>
    <t>BROJ KONTA</t>
  </si>
  <si>
    <t>VRSTA PRIHODA / PRIMITAKA</t>
  </si>
  <si>
    <t>PLAN 2019.</t>
  </si>
  <si>
    <t>Iznos promjene</t>
  </si>
  <si>
    <t>3. REBALANS 2019.</t>
  </si>
  <si>
    <t>2. REBALANS 2019.</t>
  </si>
  <si>
    <t>6(4+5)</t>
  </si>
  <si>
    <t>8(6+7)</t>
  </si>
  <si>
    <t>Korisnik</t>
  </si>
  <si>
    <t>Razdjel  000</t>
  </si>
  <si>
    <t>PRIHODI I PRIMICI</t>
  </si>
  <si>
    <t>Glava  002</t>
  </si>
  <si>
    <t>Prihodi i primici proračunskih korisnika SDŽ</t>
  </si>
  <si>
    <t>Izvor</t>
  </si>
  <si>
    <t>3.2. VLASTITI PRIHODI PRORAČUNSKIH KORISNIKA</t>
  </si>
  <si>
    <t>P0367</t>
  </si>
  <si>
    <t>Prihodi od financijske imovine</t>
  </si>
  <si>
    <t>Prihodi od nefinancijske imovine</t>
  </si>
  <si>
    <t>P0368</t>
  </si>
  <si>
    <t>Prihodi od prodaje proizvoda i robe te pruženih usluga</t>
  </si>
  <si>
    <t>Ostali prihodi</t>
  </si>
  <si>
    <t>4.8. PRIHODI ZA POSEBNE NAMJENE PRORAČUNSKIH KORISNIKA</t>
  </si>
  <si>
    <t>P0369</t>
  </si>
  <si>
    <t>Prihodi po posebnim propisima</t>
  </si>
  <si>
    <t>5.4. POMOĆI PRORAČUNSKIM KORISNICIMA SDŽ</t>
  </si>
  <si>
    <t>Pomoći od izvanproračunskih korisnika</t>
  </si>
  <si>
    <t>R0613</t>
  </si>
  <si>
    <t>Pomoći proračunskim korisnicima iz proračuna koji im nije nadležan</t>
  </si>
  <si>
    <t>Prijenosi između proračunskih korisnika istog proračuna</t>
  </si>
  <si>
    <t>5.5.1. POMOĆI EU ZA PRORAČUNSKE KORISNIKE SDŽ- VI</t>
  </si>
  <si>
    <t>Pomoći od međunarodnih organizacija te institucija i tijela EU</t>
  </si>
  <si>
    <t>P0370</t>
  </si>
  <si>
    <t>Pomoći iz državnog proračuna temeljem prijenosa EU sredstava</t>
  </si>
  <si>
    <t>6.2. DONACIJE PRORAČUNSKIM KORISNICIMA SDŽ</t>
  </si>
  <si>
    <t>R0614</t>
  </si>
  <si>
    <t>Donacije od pravnih i fizičkih osoba izvan općeg proračuna</t>
  </si>
  <si>
    <t>7.2. PRIHODI OD PRODAJE NEFINANCIJSKE IMOVINE PRORAČ. KORISNIKA</t>
  </si>
  <si>
    <t>P0371</t>
  </si>
  <si>
    <t>Prihodi od prodaje građevinskih objekata</t>
  </si>
  <si>
    <t>Prihodi od prodaje postrojenja i opreme</t>
  </si>
  <si>
    <t>VRSTA RASHODA / IZDATKA</t>
  </si>
  <si>
    <t>Razdjel  004</t>
  </si>
  <si>
    <t>UPRAVNI ODJEL ZA PROSVJETU, KULTURU, TEHNIČKU KULTURU I SPORT</t>
  </si>
  <si>
    <t>Glava  04</t>
  </si>
  <si>
    <t>USTANOVE U SREDNJEM ŠKOLSTVU</t>
  </si>
  <si>
    <t>PROGRAM 4001</t>
  </si>
  <si>
    <t>Srednje školstvo i učenički domovi</t>
  </si>
  <si>
    <t>Aktivnost A400101</t>
  </si>
  <si>
    <t>Rashodi djelatnosti</t>
  </si>
  <si>
    <t>R1861</t>
  </si>
  <si>
    <t>Plaće (Bruto)</t>
  </si>
  <si>
    <t>R1856</t>
  </si>
  <si>
    <t>Ostali rashodi za zaposlene</t>
  </si>
  <si>
    <t>R1862</t>
  </si>
  <si>
    <t>Doprinosi na plaće</t>
  </si>
  <si>
    <t>R1857</t>
  </si>
  <si>
    <t>Naknade troškova zaposlenima</t>
  </si>
  <si>
    <t>R1858</t>
  </si>
  <si>
    <t>Rashodi za materijal i energiju</t>
  </si>
  <si>
    <t>R1863</t>
  </si>
  <si>
    <t>Rashodi za usluge</t>
  </si>
  <si>
    <t>Naknade troškova osobama izvan radnog odnosa</t>
  </si>
  <si>
    <t>R1859</t>
  </si>
  <si>
    <t>Ostali nespomenuti rashodi poslovanja</t>
  </si>
  <si>
    <t>R1860</t>
  </si>
  <si>
    <t>Ostali financijski rashodi</t>
  </si>
  <si>
    <t>Tekuće donacije</t>
  </si>
  <si>
    <t>Kazne, penali i naknade štete</t>
  </si>
  <si>
    <t>4.4. PRIHODI ZA POSEBNE NAMJENE - DECENTRALIZACIJA</t>
  </si>
  <si>
    <t>R1864</t>
  </si>
  <si>
    <t>R1865</t>
  </si>
  <si>
    <t>R1866</t>
  </si>
  <si>
    <t>R3749</t>
  </si>
  <si>
    <t>R1867</t>
  </si>
  <si>
    <t>R1868</t>
  </si>
  <si>
    <t>4.6. VIŠKOVI PRORAČUNSKIH KORISNIKA IZ PRETHODNIH GODINA</t>
  </si>
  <si>
    <t>R3750</t>
  </si>
  <si>
    <t>R3751</t>
  </si>
  <si>
    <t>R3752</t>
  </si>
  <si>
    <t>R3753</t>
  </si>
  <si>
    <t>R3754</t>
  </si>
  <si>
    <t>R3755</t>
  </si>
  <si>
    <t>R3756</t>
  </si>
  <si>
    <t>R3757</t>
  </si>
  <si>
    <t>R1869</t>
  </si>
  <si>
    <t>R1870</t>
  </si>
  <si>
    <t>R1871</t>
  </si>
  <si>
    <t>R3758</t>
  </si>
  <si>
    <t>Ostale naknade građanima i kućanstvima iz proračuna</t>
  </si>
  <si>
    <t>R4883</t>
  </si>
  <si>
    <t>R3759</t>
  </si>
  <si>
    <t>Aktivnost A400102</t>
  </si>
  <si>
    <t>Sufinanciranje smještaja i prehrane učenika u domovima</t>
  </si>
  <si>
    <t>Aktivnost A400103</t>
  </si>
  <si>
    <t>Izgradnja i uređenje objekata te nabava i održavanje opreme</t>
  </si>
  <si>
    <t>1.1. OPĆI PRIHODI I PRIMICI</t>
  </si>
  <si>
    <t>Postrojenja i oprema</t>
  </si>
  <si>
    <t>Knjige, umjetnička djela i ostale izložbene vrijednosti</t>
  </si>
  <si>
    <t>Dodatna ulaganja na građevinskim objektima</t>
  </si>
  <si>
    <t>Dodatna ulaganja na postrojenjima i opremi</t>
  </si>
  <si>
    <t>1.3. VIŠAK IZ PRETHODNIH GODINA</t>
  </si>
  <si>
    <t>Nematerijalna imovina</t>
  </si>
  <si>
    <t>Građevinski objekti</t>
  </si>
  <si>
    <t>R1873</t>
  </si>
  <si>
    <t>Prijevozna sredstva</t>
  </si>
  <si>
    <t>R1872</t>
  </si>
  <si>
    <t>Nematerijalna proizvedena imovina</t>
  </si>
  <si>
    <t>Dodatna ulaganja na prijevoznim sredstvima</t>
  </si>
  <si>
    <t>Dodatna ulaganja za ostalu nefinancijsku imovinu</t>
  </si>
  <si>
    <t>R4683</t>
  </si>
  <si>
    <t>R3760</t>
  </si>
  <si>
    <t>R3761</t>
  </si>
  <si>
    <t>R3762</t>
  </si>
  <si>
    <t>R3763</t>
  </si>
  <si>
    <t>R1874</t>
  </si>
  <si>
    <t xml:space="preserve">5.1. POMOĆI </t>
  </si>
  <si>
    <t>R3764</t>
  </si>
  <si>
    <t>R3765</t>
  </si>
  <si>
    <t>R1875</t>
  </si>
  <si>
    <t>Aktivnost A400104</t>
  </si>
  <si>
    <t>Natjecanja, manifestacije i ostalo</t>
  </si>
  <si>
    <t>R4458</t>
  </si>
  <si>
    <t>Aktivnost A400106</t>
  </si>
  <si>
    <t>Sufinanciranje međumjesnog javnog prijevoza za redovite učenike SŠ</t>
  </si>
  <si>
    <t>5.1. POMOĆI</t>
  </si>
  <si>
    <t>R1876</t>
  </si>
  <si>
    <t>Aktivnost A400107</t>
  </si>
  <si>
    <t>Pravno zastupanje, naknade šteta i ostalo</t>
  </si>
  <si>
    <t>Aktivnost A400109</t>
  </si>
  <si>
    <t>Sufinanciranje osobnih pomoćnika i pomoćnika u nastavi</t>
  </si>
  <si>
    <t>Aktivnost A400110</t>
  </si>
  <si>
    <t>Centri izvrsnosti za nadarene učenike</t>
  </si>
  <si>
    <t>R1877</t>
  </si>
  <si>
    <t>R1878</t>
  </si>
  <si>
    <t>R1879</t>
  </si>
  <si>
    <t>R1880</t>
  </si>
  <si>
    <t>R1881</t>
  </si>
  <si>
    <t>R1882</t>
  </si>
  <si>
    <t>R1883</t>
  </si>
  <si>
    <t>R1884</t>
  </si>
  <si>
    <t>Tekućo projekt T400101</t>
  </si>
  <si>
    <t>Dani srednjih škola</t>
  </si>
  <si>
    <t>Tekući projekt T400102</t>
  </si>
  <si>
    <t>IBDP - Program međunarodne mature</t>
  </si>
  <si>
    <t>PROGRAM 4014</t>
  </si>
  <si>
    <t>Projekti Europske Unije - društvene djelatnosti</t>
  </si>
  <si>
    <t>Kapitalni projekt K401401</t>
  </si>
  <si>
    <t>Energetska obnova objekata u školstvu</t>
  </si>
  <si>
    <t>5.3. POMOĆI EU</t>
  </si>
  <si>
    <t>Kapitalni projekt K401403</t>
  </si>
  <si>
    <t>Podrška osnivanju i radu centara izvrsnosti u SDŽ</t>
  </si>
  <si>
    <t>Kapitalni projekt K401404</t>
  </si>
  <si>
    <t>e-Škole</t>
  </si>
  <si>
    <t>Tekući projekt T401401</t>
  </si>
  <si>
    <t>Erasmus +</t>
  </si>
  <si>
    <t>4.6.VIŠKOVI PRORAČUNSKIH KORISNIKA IZ PRETHODNIH GODINA</t>
  </si>
  <si>
    <t>R3766</t>
  </si>
  <si>
    <t>R1885</t>
  </si>
  <si>
    <t>Tekući projekt T401404</t>
  </si>
  <si>
    <t>Učimo zajedno III-II</t>
  </si>
  <si>
    <t>R1886</t>
  </si>
  <si>
    <t>R1887</t>
  </si>
  <si>
    <t>R1888</t>
  </si>
  <si>
    <t>R1889</t>
  </si>
  <si>
    <t>R1890</t>
  </si>
  <si>
    <t>R1891</t>
  </si>
  <si>
    <t>Tekući projekt T401405</t>
  </si>
  <si>
    <t>Učimo zajedno III-III</t>
  </si>
  <si>
    <t>Tekući projekt 401407</t>
  </si>
  <si>
    <t>Finame pro</t>
  </si>
  <si>
    <t>Tekući projekt 401408</t>
  </si>
  <si>
    <t>SN4SD-Suvremena nastava za suvremeno društvo</t>
  </si>
  <si>
    <t>Tekući projekt 401410</t>
  </si>
  <si>
    <t>European apprenticeship program</t>
  </si>
  <si>
    <t>Tekući projekt T401413</t>
  </si>
  <si>
    <t>Safe placing</t>
  </si>
  <si>
    <t>Tekući projekt T4014 14</t>
  </si>
  <si>
    <t>Elektra SD</t>
  </si>
  <si>
    <t>Tekući projekt T4014 15</t>
  </si>
  <si>
    <t xml:space="preserve">Školska shema </t>
  </si>
  <si>
    <t>R3511</t>
  </si>
  <si>
    <t>R3512</t>
  </si>
  <si>
    <t>Tekući projekt T401416</t>
  </si>
  <si>
    <t>Bimstone</t>
  </si>
  <si>
    <t>Tekući projekt T401417</t>
  </si>
  <si>
    <t>Water Day &amp; Earth Day</t>
  </si>
  <si>
    <t>Tekući projekt T401418</t>
  </si>
  <si>
    <t>NE.M.I.R.</t>
  </si>
  <si>
    <t>Tekući projekt T401419</t>
  </si>
  <si>
    <t>Učinkoviti ljudski potencijali - Stjecanje prvog radnog iskustva</t>
  </si>
  <si>
    <t>Tekući projekt T401420</t>
  </si>
  <si>
    <t>FIT4WORK</t>
  </si>
  <si>
    <t>Tekući projekt T401421</t>
  </si>
  <si>
    <t>AEHT</t>
  </si>
  <si>
    <t xml:space="preserve">Tekući projekt </t>
  </si>
  <si>
    <t>SVE TAJNE PISMENOSTI</t>
  </si>
  <si>
    <t>R4942</t>
  </si>
  <si>
    <t>Izvor financiranja preko SDŽ</t>
  </si>
  <si>
    <t xml:space="preserve">4.3. PRIHODI ZA POSEBNE NAMJENE </t>
  </si>
  <si>
    <t>Izvor financiranja preko proračunskog korisnika</t>
  </si>
  <si>
    <t>1. Rebalans 
Kontrola u odnosu na prihode</t>
  </si>
  <si>
    <t>2. Rebalans 
Kontrola u odnosu na prihode</t>
  </si>
  <si>
    <t>Ukupni prihodi</t>
  </si>
  <si>
    <t xml:space="preserve">1. Kontrola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</si>
</sst>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i/>
      <sz val="15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9"/>
      <name val="Calibri"/>
      <family val="2"/>
      <charset val="238"/>
    </font>
    <font>
      <b/>
      <sz val="14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9"/>
      <color indexed="9"/>
      <name val="Calibri"/>
      <family val="2"/>
      <charset val="238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9"/>
      <color indexed="62"/>
      <name val="Calibri"/>
      <family val="2"/>
      <charset val="238"/>
    </font>
    <font>
      <b/>
      <sz val="9"/>
      <color indexed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43">
    <xf numFmtId="0" fontId="0" fillId="0" borderId="0" xfId="0"/>
    <xf numFmtId="0" fontId="2" fillId="0" borderId="0" xfId="0" applyFont="1" applyBorder="1" applyAlignment="1" applyProtection="1">
      <alignment horizontal="center"/>
    </xf>
    <xf numFmtId="0" fontId="0" fillId="0" borderId="0" xfId="0" applyAlignment="1" applyProtection="1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0" fontId="5" fillId="0" borderId="2" xfId="0" applyFon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3" borderId="6" xfId="0" applyFont="1" applyFill="1" applyBorder="1" applyAlignment="1" applyProtection="1">
      <alignment horizontal="center"/>
    </xf>
    <xf numFmtId="0" fontId="7" fillId="3" borderId="7" xfId="0" applyFont="1" applyFill="1" applyBorder="1" applyAlignment="1" applyProtection="1">
      <alignment horizontal="center"/>
    </xf>
    <xf numFmtId="0" fontId="7" fillId="3" borderId="8" xfId="0" applyFont="1" applyFill="1" applyBorder="1" applyAlignment="1" applyProtection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0" xfId="0" applyFont="1"/>
    <xf numFmtId="0" fontId="9" fillId="4" borderId="10" xfId="0" applyFont="1" applyFill="1" applyBorder="1" applyAlignment="1" applyProtection="1">
      <alignment wrapText="1"/>
    </xf>
    <xf numFmtId="0" fontId="9" fillId="4" borderId="11" xfId="0" applyFont="1" applyFill="1" applyBorder="1" applyAlignment="1" applyProtection="1">
      <alignment horizontal="center" wrapText="1"/>
    </xf>
    <xf numFmtId="4" fontId="10" fillId="4" borderId="12" xfId="0" applyNumberFormat="1" applyFont="1" applyFill="1" applyBorder="1" applyAlignment="1" applyProtection="1">
      <alignment wrapText="1"/>
    </xf>
    <xf numFmtId="4" fontId="10" fillId="4" borderId="13" xfId="0" applyNumberFormat="1" applyFont="1" applyFill="1" applyBorder="1" applyAlignment="1" applyProtection="1">
      <alignment wrapText="1"/>
    </xf>
    <xf numFmtId="4" fontId="10" fillId="4" borderId="12" xfId="0" applyNumberFormat="1" applyFont="1" applyFill="1" applyBorder="1" applyAlignment="1">
      <alignment wrapText="1"/>
    </xf>
    <xf numFmtId="4" fontId="10" fillId="4" borderId="9" xfId="0" applyNumberFormat="1" applyFont="1" applyFill="1" applyBorder="1" applyAlignment="1">
      <alignment wrapText="1"/>
    </xf>
    <xf numFmtId="0" fontId="10" fillId="5" borderId="10" xfId="0" applyFont="1" applyFill="1" applyBorder="1" applyAlignment="1" applyProtection="1">
      <alignment horizontal="left" wrapText="1"/>
    </xf>
    <xf numFmtId="0" fontId="10" fillId="5" borderId="11" xfId="0" applyFont="1" applyFill="1" applyBorder="1" applyAlignment="1" applyProtection="1">
      <alignment horizontal="left" wrapText="1"/>
    </xf>
    <xf numFmtId="0" fontId="10" fillId="5" borderId="11" xfId="0" applyFont="1" applyFill="1" applyBorder="1" applyAlignment="1" applyProtection="1">
      <alignment wrapText="1"/>
    </xf>
    <xf numFmtId="4" fontId="10" fillId="5" borderId="11" xfId="0" applyNumberFormat="1" applyFont="1" applyFill="1" applyBorder="1" applyAlignment="1" applyProtection="1">
      <alignment wrapText="1"/>
    </xf>
    <xf numFmtId="4" fontId="10" fillId="5" borderId="9" xfId="0" applyNumberFormat="1" applyFont="1" applyFill="1" applyBorder="1" applyAlignment="1" applyProtection="1">
      <alignment wrapText="1"/>
    </xf>
    <xf numFmtId="4" fontId="10" fillId="5" borderId="11" xfId="0" applyNumberFormat="1" applyFont="1" applyFill="1" applyBorder="1" applyAlignment="1">
      <alignment wrapText="1"/>
    </xf>
    <xf numFmtId="4" fontId="10" fillId="5" borderId="9" xfId="0" applyNumberFormat="1" applyFont="1" applyFill="1" applyBorder="1" applyAlignment="1">
      <alignment wrapText="1"/>
    </xf>
    <xf numFmtId="0" fontId="6" fillId="6" borderId="10" xfId="0" applyFont="1" applyFill="1" applyBorder="1" applyAlignment="1" applyProtection="1">
      <alignment horizontal="left" wrapText="1"/>
    </xf>
    <xf numFmtId="0" fontId="6" fillId="6" borderId="11" xfId="0" applyFont="1" applyFill="1" applyBorder="1" applyAlignment="1" applyProtection="1">
      <alignment horizontal="left" wrapText="1"/>
    </xf>
    <xf numFmtId="0" fontId="6" fillId="6" borderId="11" xfId="0" applyFont="1" applyFill="1" applyBorder="1" applyAlignment="1" applyProtection="1">
      <alignment wrapText="1"/>
    </xf>
    <xf numFmtId="4" fontId="6" fillId="6" borderId="11" xfId="0" applyNumberFormat="1" applyFont="1" applyFill="1" applyBorder="1" applyAlignment="1" applyProtection="1">
      <alignment wrapText="1"/>
    </xf>
    <xf numFmtId="4" fontId="6" fillId="6" borderId="9" xfId="0" applyNumberFormat="1" applyFont="1" applyFill="1" applyBorder="1" applyAlignment="1" applyProtection="1">
      <alignment wrapText="1"/>
    </xf>
    <xf numFmtId="4" fontId="6" fillId="6" borderId="11" xfId="0" applyNumberFormat="1" applyFont="1" applyFill="1" applyBorder="1" applyAlignment="1">
      <alignment wrapText="1"/>
    </xf>
    <xf numFmtId="4" fontId="6" fillId="6" borderId="9" xfId="0" applyNumberFormat="1" applyFont="1" applyFill="1" applyBorder="1" applyAlignment="1">
      <alignment wrapText="1"/>
    </xf>
    <xf numFmtId="0" fontId="11" fillId="0" borderId="10" xfId="0" applyFont="1" applyBorder="1" applyAlignment="1" applyProtection="1">
      <alignment wrapText="1"/>
    </xf>
    <xf numFmtId="0" fontId="11" fillId="0" borderId="11" xfId="0" applyFont="1" applyBorder="1" applyAlignment="1" applyProtection="1">
      <alignment horizontal="left" wrapText="1"/>
    </xf>
    <xf numFmtId="0" fontId="11" fillId="0" borderId="11" xfId="0" applyFont="1" applyBorder="1" applyAlignment="1" applyProtection="1">
      <alignment wrapText="1"/>
    </xf>
    <xf numFmtId="4" fontId="11" fillId="0" borderId="11" xfId="0" applyNumberFormat="1" applyFont="1" applyBorder="1" applyAlignment="1" applyProtection="1">
      <alignment wrapText="1"/>
    </xf>
    <xf numFmtId="4" fontId="11" fillId="0" borderId="11" xfId="0" applyNumberFormat="1" applyFont="1" applyBorder="1" applyAlignment="1" applyProtection="1">
      <alignment wrapText="1"/>
      <protection locked="0"/>
    </xf>
    <xf numFmtId="4" fontId="11" fillId="0" borderId="9" xfId="0" applyNumberFormat="1" applyFont="1" applyBorder="1" applyAlignment="1" applyProtection="1">
      <alignment wrapText="1"/>
    </xf>
    <xf numFmtId="4" fontId="11" fillId="0" borderId="9" xfId="0" applyNumberFormat="1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14" xfId="0" applyFont="1" applyBorder="1" applyAlignment="1" applyProtection="1">
      <alignment wrapText="1"/>
    </xf>
    <xf numFmtId="0" fontId="11" fillId="0" borderId="15" xfId="0" applyFont="1" applyBorder="1" applyAlignment="1" applyProtection="1">
      <alignment horizontal="left" wrapText="1"/>
    </xf>
    <xf numFmtId="0" fontId="11" fillId="0" borderId="15" xfId="0" applyFont="1" applyBorder="1" applyAlignment="1" applyProtection="1">
      <alignment wrapText="1"/>
    </xf>
    <xf numFmtId="4" fontId="11" fillId="0" borderId="15" xfId="0" applyNumberFormat="1" applyFont="1" applyBorder="1" applyAlignment="1" applyProtection="1">
      <alignment wrapText="1"/>
    </xf>
    <xf numFmtId="4" fontId="11" fillId="0" borderId="15" xfId="0" applyNumberFormat="1" applyFont="1" applyBorder="1" applyAlignment="1" applyProtection="1">
      <alignment wrapText="1"/>
      <protection locked="0"/>
    </xf>
    <xf numFmtId="4" fontId="11" fillId="0" borderId="16" xfId="0" applyNumberFormat="1" applyFont="1" applyBorder="1" applyAlignment="1" applyProtection="1">
      <alignment wrapText="1"/>
    </xf>
    <xf numFmtId="4" fontId="11" fillId="0" borderId="16" xfId="0" applyNumberFormat="1" applyFont="1" applyBorder="1" applyAlignment="1">
      <alignment wrapText="1"/>
    </xf>
    <xf numFmtId="0" fontId="11" fillId="0" borderId="17" xfId="0" applyFont="1" applyBorder="1" applyAlignment="1" applyProtection="1">
      <alignment wrapText="1"/>
    </xf>
    <xf numFmtId="0" fontId="11" fillId="0" borderId="17" xfId="0" applyFont="1" applyBorder="1" applyAlignment="1" applyProtection="1">
      <alignment horizontal="left" wrapText="1"/>
    </xf>
    <xf numFmtId="4" fontId="11" fillId="0" borderId="17" xfId="0" applyNumberFormat="1" applyFont="1" applyBorder="1" applyAlignment="1" applyProtection="1">
      <alignment wrapText="1"/>
    </xf>
    <xf numFmtId="4" fontId="11" fillId="0" borderId="17" xfId="0" applyNumberFormat="1" applyFont="1" applyBorder="1" applyAlignment="1">
      <alignment wrapText="1"/>
    </xf>
    <xf numFmtId="4" fontId="11" fillId="0" borderId="0" xfId="0" applyNumberFormat="1" applyFont="1" applyBorder="1" applyAlignment="1">
      <alignment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 applyProtection="1">
      <alignment horizontal="center"/>
    </xf>
    <xf numFmtId="0" fontId="7" fillId="3" borderId="11" xfId="0" applyFont="1" applyFill="1" applyBorder="1" applyAlignment="1" applyProtection="1">
      <alignment horizontal="center"/>
    </xf>
    <xf numFmtId="0" fontId="7" fillId="3" borderId="19" xfId="0" applyFont="1" applyFill="1" applyBorder="1" applyAlignment="1" applyProtection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10" fillId="4" borderId="10" xfId="0" applyFont="1" applyFill="1" applyBorder="1" applyAlignment="1" applyProtection="1">
      <alignment wrapText="1"/>
    </xf>
    <xf numFmtId="4" fontId="9" fillId="4" borderId="11" xfId="0" applyNumberFormat="1" applyFont="1" applyFill="1" applyBorder="1" applyAlignment="1" applyProtection="1">
      <alignment wrapText="1"/>
    </xf>
    <xf numFmtId="4" fontId="9" fillId="4" borderId="19" xfId="0" applyNumberFormat="1" applyFont="1" applyFill="1" applyBorder="1" applyAlignment="1" applyProtection="1">
      <alignment wrapText="1"/>
    </xf>
    <xf numFmtId="4" fontId="9" fillId="4" borderId="10" xfId="0" applyNumberFormat="1" applyFont="1" applyFill="1" applyBorder="1" applyAlignment="1">
      <alignment wrapText="1"/>
    </xf>
    <xf numFmtId="4" fontId="9" fillId="4" borderId="5" xfId="0" applyNumberFormat="1" applyFont="1" applyFill="1" applyBorder="1" applyAlignment="1">
      <alignment wrapText="1"/>
    </xf>
    <xf numFmtId="4" fontId="10" fillId="5" borderId="19" xfId="0" applyNumberFormat="1" applyFont="1" applyFill="1" applyBorder="1" applyAlignment="1" applyProtection="1">
      <alignment wrapText="1"/>
    </xf>
    <xf numFmtId="4" fontId="10" fillId="5" borderId="10" xfId="0" applyNumberFormat="1" applyFont="1" applyFill="1" applyBorder="1" applyAlignment="1">
      <alignment wrapText="1"/>
    </xf>
    <xf numFmtId="0" fontId="10" fillId="7" borderId="10" xfId="0" applyFont="1" applyFill="1" applyBorder="1" applyAlignment="1" applyProtection="1">
      <alignment horizontal="left" wrapText="1"/>
    </xf>
    <xf numFmtId="0" fontId="10" fillId="7" borderId="11" xfId="0" applyFont="1" applyFill="1" applyBorder="1" applyAlignment="1" applyProtection="1">
      <alignment horizontal="left" wrapText="1"/>
    </xf>
    <xf numFmtId="0" fontId="10" fillId="7" borderId="11" xfId="0" applyFont="1" applyFill="1" applyBorder="1" applyAlignment="1" applyProtection="1">
      <alignment wrapText="1"/>
    </xf>
    <xf numFmtId="4" fontId="10" fillId="7" borderId="11" xfId="0" applyNumberFormat="1" applyFont="1" applyFill="1" applyBorder="1" applyAlignment="1" applyProtection="1">
      <alignment wrapText="1"/>
    </xf>
    <xf numFmtId="4" fontId="10" fillId="7" borderId="10" xfId="0" applyNumberFormat="1" applyFont="1" applyFill="1" applyBorder="1" applyAlignment="1">
      <alignment wrapText="1"/>
    </xf>
    <xf numFmtId="4" fontId="10" fillId="7" borderId="9" xfId="0" applyNumberFormat="1" applyFont="1" applyFill="1" applyBorder="1" applyAlignment="1">
      <alignment wrapText="1"/>
    </xf>
    <xf numFmtId="0" fontId="10" fillId="8" borderId="10" xfId="0" applyFont="1" applyFill="1" applyBorder="1" applyAlignment="1" applyProtection="1">
      <alignment horizontal="left" wrapText="1"/>
    </xf>
    <xf numFmtId="0" fontId="10" fillId="8" borderId="11" xfId="0" applyFont="1" applyFill="1" applyBorder="1" applyAlignment="1" applyProtection="1">
      <alignment horizontal="left" wrapText="1"/>
    </xf>
    <xf numFmtId="0" fontId="10" fillId="8" borderId="11" xfId="0" applyFont="1" applyFill="1" applyBorder="1" applyAlignment="1" applyProtection="1">
      <alignment wrapText="1"/>
    </xf>
    <xf numFmtId="4" fontId="10" fillId="8" borderId="11" xfId="0" applyNumberFormat="1" applyFont="1" applyFill="1" applyBorder="1" applyAlignment="1" applyProtection="1">
      <alignment wrapText="1"/>
    </xf>
    <xf numFmtId="4" fontId="10" fillId="8" borderId="19" xfId="0" applyNumberFormat="1" applyFont="1" applyFill="1" applyBorder="1" applyAlignment="1" applyProtection="1">
      <alignment wrapText="1"/>
    </xf>
    <xf numFmtId="4" fontId="10" fillId="8" borderId="10" xfId="0" applyNumberFormat="1" applyFont="1" applyFill="1" applyBorder="1" applyAlignment="1">
      <alignment wrapText="1"/>
    </xf>
    <xf numFmtId="4" fontId="10" fillId="8" borderId="9" xfId="0" applyNumberFormat="1" applyFont="1" applyFill="1" applyBorder="1" applyAlignment="1">
      <alignment wrapText="1"/>
    </xf>
    <xf numFmtId="4" fontId="6" fillId="6" borderId="19" xfId="0" applyNumberFormat="1" applyFont="1" applyFill="1" applyBorder="1" applyAlignment="1" applyProtection="1">
      <alignment wrapText="1"/>
    </xf>
    <xf numFmtId="4" fontId="6" fillId="6" borderId="10" xfId="0" applyNumberFormat="1" applyFont="1" applyFill="1" applyBorder="1" applyAlignment="1">
      <alignment wrapText="1"/>
    </xf>
    <xf numFmtId="4" fontId="11" fillId="0" borderId="19" xfId="0" applyNumberFormat="1" applyFont="1" applyBorder="1" applyAlignment="1" applyProtection="1">
      <alignment wrapText="1"/>
    </xf>
    <xf numFmtId="4" fontId="11" fillId="0" borderId="10" xfId="0" applyNumberFormat="1" applyFont="1" applyBorder="1" applyAlignment="1" applyProtection="1">
      <alignment wrapText="1"/>
      <protection locked="0"/>
    </xf>
    <xf numFmtId="0" fontId="6" fillId="9" borderId="10" xfId="0" applyFont="1" applyFill="1" applyBorder="1" applyAlignment="1" applyProtection="1">
      <alignment horizontal="left" wrapText="1"/>
    </xf>
    <xf numFmtId="0" fontId="6" fillId="9" borderId="11" xfId="0" applyFont="1" applyFill="1" applyBorder="1" applyAlignment="1" applyProtection="1">
      <alignment horizontal="left" wrapText="1"/>
    </xf>
    <xf numFmtId="0" fontId="6" fillId="9" borderId="11" xfId="0" applyFont="1" applyFill="1" applyBorder="1" applyAlignment="1" applyProtection="1">
      <alignment wrapText="1"/>
    </xf>
    <xf numFmtId="4" fontId="6" fillId="9" borderId="11" xfId="0" applyNumberFormat="1" applyFont="1" applyFill="1" applyBorder="1" applyAlignment="1" applyProtection="1">
      <alignment wrapText="1"/>
    </xf>
    <xf numFmtId="4" fontId="6" fillId="9" borderId="19" xfId="0" applyNumberFormat="1" applyFont="1" applyFill="1" applyBorder="1" applyAlignment="1" applyProtection="1">
      <alignment wrapText="1"/>
    </xf>
    <xf numFmtId="4" fontId="6" fillId="9" borderId="10" xfId="0" applyNumberFormat="1" applyFont="1" applyFill="1" applyBorder="1" applyAlignment="1">
      <alignment wrapText="1"/>
    </xf>
    <xf numFmtId="4" fontId="6" fillId="9" borderId="9" xfId="0" applyNumberFormat="1" applyFont="1" applyFill="1" applyBorder="1" applyAlignment="1">
      <alignment wrapText="1"/>
    </xf>
    <xf numFmtId="0" fontId="0" fillId="0" borderId="0" xfId="0" applyFill="1" applyProtection="1">
      <protection locked="0"/>
    </xf>
    <xf numFmtId="0" fontId="6" fillId="0" borderId="10" xfId="0" applyFont="1" applyFill="1" applyBorder="1" applyAlignment="1" applyProtection="1">
      <alignment horizontal="left" wrapText="1"/>
    </xf>
    <xf numFmtId="0" fontId="11" fillId="0" borderId="11" xfId="0" applyFont="1" applyFill="1" applyBorder="1" applyAlignment="1" applyProtection="1">
      <alignment horizontal="left" wrapText="1"/>
    </xf>
    <xf numFmtId="0" fontId="11" fillId="0" borderId="11" xfId="0" applyFont="1" applyFill="1" applyBorder="1" applyAlignment="1" applyProtection="1">
      <alignment wrapText="1"/>
    </xf>
    <xf numFmtId="4" fontId="11" fillId="0" borderId="11" xfId="0" applyNumberFormat="1" applyFont="1" applyFill="1" applyBorder="1" applyAlignment="1" applyProtection="1">
      <alignment wrapText="1"/>
    </xf>
    <xf numFmtId="4" fontId="11" fillId="0" borderId="11" xfId="0" applyNumberFormat="1" applyFont="1" applyFill="1" applyBorder="1" applyAlignment="1" applyProtection="1">
      <alignment wrapText="1"/>
      <protection locked="0"/>
    </xf>
    <xf numFmtId="4" fontId="11" fillId="0" borderId="19" xfId="0" applyNumberFormat="1" applyFont="1" applyFill="1" applyBorder="1" applyAlignment="1" applyProtection="1">
      <alignment wrapText="1"/>
    </xf>
    <xf numFmtId="4" fontId="11" fillId="0" borderId="10" xfId="0" applyNumberFormat="1" applyFont="1" applyFill="1" applyBorder="1" applyAlignment="1">
      <alignment wrapText="1"/>
    </xf>
    <xf numFmtId="0" fontId="0" fillId="0" borderId="0" xfId="0" applyFont="1" applyFill="1"/>
    <xf numFmtId="0" fontId="11" fillId="0" borderId="10" xfId="0" applyFont="1" applyFill="1" applyBorder="1" applyAlignment="1" applyProtection="1">
      <alignment horizontal="left" wrapText="1"/>
    </xf>
    <xf numFmtId="4" fontId="12" fillId="0" borderId="10" xfId="0" applyNumberFormat="1" applyFont="1" applyBorder="1" applyAlignment="1" applyProtection="1">
      <alignment wrapText="1"/>
      <protection locked="0"/>
    </xf>
    <xf numFmtId="4" fontId="12" fillId="0" borderId="11" xfId="0" applyNumberFormat="1" applyFont="1" applyBorder="1" applyAlignment="1" applyProtection="1">
      <alignment wrapText="1"/>
      <protection locked="0"/>
    </xf>
    <xf numFmtId="4" fontId="10" fillId="7" borderId="19" xfId="0" applyNumberFormat="1" applyFont="1" applyFill="1" applyBorder="1" applyAlignment="1" applyProtection="1">
      <alignment wrapText="1"/>
    </xf>
    <xf numFmtId="4" fontId="12" fillId="0" borderId="14" xfId="0" applyNumberFormat="1" applyFont="1" applyBorder="1" applyAlignment="1" applyProtection="1">
      <alignment wrapText="1"/>
      <protection locked="0"/>
    </xf>
    <xf numFmtId="4" fontId="12" fillId="0" borderId="15" xfId="0" applyNumberFormat="1" applyFont="1" applyBorder="1" applyAlignment="1" applyProtection="1">
      <alignment wrapText="1"/>
      <protection locked="0"/>
    </xf>
    <xf numFmtId="4" fontId="11" fillId="0" borderId="21" xfId="0" applyNumberFormat="1" applyFont="1" applyBorder="1" applyAlignment="1" applyProtection="1">
      <alignment wrapText="1"/>
    </xf>
    <xf numFmtId="4" fontId="12" fillId="0" borderId="22" xfId="0" applyNumberFormat="1" applyFont="1" applyBorder="1" applyAlignment="1" applyProtection="1">
      <alignment wrapText="1"/>
      <protection locked="0"/>
    </xf>
    <xf numFmtId="4" fontId="11" fillId="0" borderId="20" xfId="0" applyNumberFormat="1" applyFont="1" applyBorder="1" applyAlignment="1">
      <alignment wrapText="1"/>
    </xf>
    <xf numFmtId="4" fontId="10" fillId="8" borderId="11" xfId="0" applyNumberFormat="1" applyFont="1" applyFill="1" applyBorder="1" applyAlignment="1">
      <alignment wrapText="1"/>
    </xf>
    <xf numFmtId="4" fontId="11" fillId="0" borderId="11" xfId="0" applyNumberFormat="1" applyFont="1" applyBorder="1" applyAlignment="1">
      <alignment wrapText="1"/>
    </xf>
    <xf numFmtId="0" fontId="11" fillId="0" borderId="22" xfId="0" applyFont="1" applyBorder="1" applyAlignment="1" applyProtection="1">
      <alignment wrapText="1"/>
    </xf>
    <xf numFmtId="0" fontId="11" fillId="0" borderId="23" xfId="0" applyFont="1" applyBorder="1" applyAlignment="1" applyProtection="1">
      <alignment horizontal="left" wrapText="1"/>
    </xf>
    <xf numFmtId="0" fontId="11" fillId="0" borderId="23" xfId="0" applyFont="1" applyBorder="1" applyAlignment="1" applyProtection="1">
      <alignment wrapText="1"/>
    </xf>
    <xf numFmtId="4" fontId="11" fillId="0" borderId="23" xfId="0" applyNumberFormat="1" applyFont="1" applyBorder="1" applyAlignment="1" applyProtection="1">
      <alignment wrapText="1"/>
    </xf>
    <xf numFmtId="4" fontId="12" fillId="0" borderId="23" xfId="0" applyNumberFormat="1" applyFont="1" applyBorder="1" applyAlignment="1" applyProtection="1">
      <alignment wrapText="1"/>
      <protection locked="0"/>
    </xf>
    <xf numFmtId="4" fontId="11" fillId="0" borderId="24" xfId="0" applyNumberFormat="1" applyFont="1" applyBorder="1" applyAlignment="1" applyProtection="1">
      <alignment wrapText="1"/>
    </xf>
    <xf numFmtId="4" fontId="13" fillId="9" borderId="4" xfId="0" applyNumberFormat="1" applyFont="1" applyFill="1" applyBorder="1"/>
    <xf numFmtId="4" fontId="6" fillId="9" borderId="11" xfId="0" applyNumberFormat="1" applyFont="1" applyFill="1" applyBorder="1" applyAlignment="1">
      <alignment wrapText="1"/>
    </xf>
    <xf numFmtId="4" fontId="6" fillId="9" borderId="15" xfId="0" applyNumberFormat="1" applyFont="1" applyFill="1" applyBorder="1" applyAlignment="1">
      <alignment wrapText="1"/>
    </xf>
    <xf numFmtId="4" fontId="14" fillId="0" borderId="0" xfId="0" applyNumberFormat="1" applyFont="1" applyFill="1"/>
    <xf numFmtId="0" fontId="15" fillId="9" borderId="3" xfId="0" applyFont="1" applyFill="1" applyBorder="1" applyAlignment="1" applyProtection="1">
      <alignment horizontal="left"/>
    </xf>
    <xf numFmtId="0" fontId="15" fillId="9" borderId="4" xfId="0" applyFont="1" applyFill="1" applyBorder="1" applyAlignment="1" applyProtection="1">
      <alignment horizontal="left"/>
    </xf>
    <xf numFmtId="4" fontId="13" fillId="9" borderId="4" xfId="0" applyNumberFormat="1" applyFont="1" applyFill="1" applyBorder="1" applyProtection="1"/>
    <xf numFmtId="0" fontId="15" fillId="9" borderId="10" xfId="0" applyFont="1" applyFill="1" applyBorder="1" applyAlignment="1" applyProtection="1">
      <alignment horizontal="left" wrapText="1"/>
    </xf>
    <xf numFmtId="0" fontId="15" fillId="9" borderId="11" xfId="0" applyFont="1" applyFill="1" applyBorder="1" applyAlignment="1" applyProtection="1">
      <alignment horizontal="left" wrapText="1"/>
    </xf>
    <xf numFmtId="0" fontId="16" fillId="2" borderId="25" xfId="1" applyFont="1" applyBorder="1" applyAlignment="1">
      <alignment horizontal="center" vertical="center" wrapText="1"/>
    </xf>
    <xf numFmtId="4" fontId="1" fillId="2" borderId="26" xfId="1" applyNumberFormat="1" applyBorder="1"/>
    <xf numFmtId="0" fontId="1" fillId="2" borderId="26" xfId="1" applyBorder="1"/>
    <xf numFmtId="4" fontId="1" fillId="2" borderId="27" xfId="1" applyNumberFormat="1" applyBorder="1"/>
    <xf numFmtId="0" fontId="15" fillId="9" borderId="14" xfId="0" applyFont="1" applyFill="1" applyBorder="1" applyAlignment="1" applyProtection="1">
      <alignment horizontal="left" wrapText="1"/>
    </xf>
    <xf numFmtId="0" fontId="15" fillId="9" borderId="15" xfId="0" applyFont="1" applyFill="1" applyBorder="1" applyAlignment="1" applyProtection="1">
      <alignment horizontal="left" wrapText="1"/>
    </xf>
    <xf numFmtId="4" fontId="6" fillId="9" borderId="15" xfId="0" applyNumberFormat="1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</xf>
    <xf numFmtId="4" fontId="14" fillId="0" borderId="0" xfId="0" applyNumberFormat="1" applyFont="1" applyFill="1" applyProtection="1"/>
  </cellXfs>
  <cellStyles count="2">
    <cellStyle name="Normalno" xfId="0" builtinId="0"/>
    <cellStyle name="Unos" xfId="1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3"/>
  <sheetViews>
    <sheetView tabSelected="1" workbookViewId="0">
      <selection activeCell="I26" sqref="I26"/>
    </sheetView>
  </sheetViews>
  <sheetFormatPr defaultRowHeight="15" x14ac:dyDescent="0.25"/>
  <cols>
    <col min="1" max="1" width="6.140625" style="3" customWidth="1"/>
    <col min="2" max="2" width="5.42578125" style="3" customWidth="1"/>
    <col min="3" max="3" width="38" style="3" customWidth="1"/>
    <col min="4" max="4" width="14" style="3" customWidth="1"/>
    <col min="5" max="5" width="12.5703125" style="3" customWidth="1"/>
    <col min="6" max="6" width="12.28515625" style="3" customWidth="1"/>
    <col min="7" max="7" width="12.5703125" hidden="1" customWidth="1"/>
    <col min="8" max="8" width="12.28515625" hidden="1" customWidth="1"/>
    <col min="9" max="9" width="14.7109375" customWidth="1"/>
    <col min="10" max="10" width="12.140625" customWidth="1"/>
    <col min="257" max="257" width="6.140625" customWidth="1"/>
    <col min="258" max="258" width="5.42578125" customWidth="1"/>
    <col min="259" max="259" width="38" customWidth="1"/>
    <col min="260" max="260" width="14" customWidth="1"/>
    <col min="261" max="261" width="12.5703125" customWidth="1"/>
    <col min="262" max="262" width="12.28515625" customWidth="1"/>
    <col min="263" max="264" width="0" hidden="1" customWidth="1"/>
    <col min="265" max="265" width="14.7109375" customWidth="1"/>
    <col min="266" max="266" width="12.140625" customWidth="1"/>
    <col min="513" max="513" width="6.140625" customWidth="1"/>
    <col min="514" max="514" width="5.42578125" customWidth="1"/>
    <col min="515" max="515" width="38" customWidth="1"/>
    <col min="516" max="516" width="14" customWidth="1"/>
    <col min="517" max="517" width="12.5703125" customWidth="1"/>
    <col min="518" max="518" width="12.28515625" customWidth="1"/>
    <col min="519" max="520" width="0" hidden="1" customWidth="1"/>
    <col min="521" max="521" width="14.7109375" customWidth="1"/>
    <col min="522" max="522" width="12.140625" customWidth="1"/>
    <col min="769" max="769" width="6.140625" customWidth="1"/>
    <col min="770" max="770" width="5.42578125" customWidth="1"/>
    <col min="771" max="771" width="38" customWidth="1"/>
    <col min="772" max="772" width="14" customWidth="1"/>
    <col min="773" max="773" width="12.5703125" customWidth="1"/>
    <col min="774" max="774" width="12.28515625" customWidth="1"/>
    <col min="775" max="776" width="0" hidden="1" customWidth="1"/>
    <col min="777" max="777" width="14.7109375" customWidth="1"/>
    <col min="778" max="778" width="12.140625" customWidth="1"/>
    <col min="1025" max="1025" width="6.140625" customWidth="1"/>
    <col min="1026" max="1026" width="5.42578125" customWidth="1"/>
    <col min="1027" max="1027" width="38" customWidth="1"/>
    <col min="1028" max="1028" width="14" customWidth="1"/>
    <col min="1029" max="1029" width="12.5703125" customWidth="1"/>
    <col min="1030" max="1030" width="12.28515625" customWidth="1"/>
    <col min="1031" max="1032" width="0" hidden="1" customWidth="1"/>
    <col min="1033" max="1033" width="14.7109375" customWidth="1"/>
    <col min="1034" max="1034" width="12.140625" customWidth="1"/>
    <col min="1281" max="1281" width="6.140625" customWidth="1"/>
    <col min="1282" max="1282" width="5.42578125" customWidth="1"/>
    <col min="1283" max="1283" width="38" customWidth="1"/>
    <col min="1284" max="1284" width="14" customWidth="1"/>
    <col min="1285" max="1285" width="12.5703125" customWidth="1"/>
    <col min="1286" max="1286" width="12.28515625" customWidth="1"/>
    <col min="1287" max="1288" width="0" hidden="1" customWidth="1"/>
    <col min="1289" max="1289" width="14.7109375" customWidth="1"/>
    <col min="1290" max="1290" width="12.140625" customWidth="1"/>
    <col min="1537" max="1537" width="6.140625" customWidth="1"/>
    <col min="1538" max="1538" width="5.42578125" customWidth="1"/>
    <col min="1539" max="1539" width="38" customWidth="1"/>
    <col min="1540" max="1540" width="14" customWidth="1"/>
    <col min="1541" max="1541" width="12.5703125" customWidth="1"/>
    <col min="1542" max="1542" width="12.28515625" customWidth="1"/>
    <col min="1543" max="1544" width="0" hidden="1" customWidth="1"/>
    <col min="1545" max="1545" width="14.7109375" customWidth="1"/>
    <col min="1546" max="1546" width="12.140625" customWidth="1"/>
    <col min="1793" max="1793" width="6.140625" customWidth="1"/>
    <col min="1794" max="1794" width="5.42578125" customWidth="1"/>
    <col min="1795" max="1795" width="38" customWidth="1"/>
    <col min="1796" max="1796" width="14" customWidth="1"/>
    <col min="1797" max="1797" width="12.5703125" customWidth="1"/>
    <col min="1798" max="1798" width="12.28515625" customWidth="1"/>
    <col min="1799" max="1800" width="0" hidden="1" customWidth="1"/>
    <col min="1801" max="1801" width="14.7109375" customWidth="1"/>
    <col min="1802" max="1802" width="12.140625" customWidth="1"/>
    <col min="2049" max="2049" width="6.140625" customWidth="1"/>
    <col min="2050" max="2050" width="5.42578125" customWidth="1"/>
    <col min="2051" max="2051" width="38" customWidth="1"/>
    <col min="2052" max="2052" width="14" customWidth="1"/>
    <col min="2053" max="2053" width="12.5703125" customWidth="1"/>
    <col min="2054" max="2054" width="12.28515625" customWidth="1"/>
    <col min="2055" max="2056" width="0" hidden="1" customWidth="1"/>
    <col min="2057" max="2057" width="14.7109375" customWidth="1"/>
    <col min="2058" max="2058" width="12.140625" customWidth="1"/>
    <col min="2305" max="2305" width="6.140625" customWidth="1"/>
    <col min="2306" max="2306" width="5.42578125" customWidth="1"/>
    <col min="2307" max="2307" width="38" customWidth="1"/>
    <col min="2308" max="2308" width="14" customWidth="1"/>
    <col min="2309" max="2309" width="12.5703125" customWidth="1"/>
    <col min="2310" max="2310" width="12.28515625" customWidth="1"/>
    <col min="2311" max="2312" width="0" hidden="1" customWidth="1"/>
    <col min="2313" max="2313" width="14.7109375" customWidth="1"/>
    <col min="2314" max="2314" width="12.140625" customWidth="1"/>
    <col min="2561" max="2561" width="6.140625" customWidth="1"/>
    <col min="2562" max="2562" width="5.42578125" customWidth="1"/>
    <col min="2563" max="2563" width="38" customWidth="1"/>
    <col min="2564" max="2564" width="14" customWidth="1"/>
    <col min="2565" max="2565" width="12.5703125" customWidth="1"/>
    <col min="2566" max="2566" width="12.28515625" customWidth="1"/>
    <col min="2567" max="2568" width="0" hidden="1" customWidth="1"/>
    <col min="2569" max="2569" width="14.7109375" customWidth="1"/>
    <col min="2570" max="2570" width="12.140625" customWidth="1"/>
    <col min="2817" max="2817" width="6.140625" customWidth="1"/>
    <col min="2818" max="2818" width="5.42578125" customWidth="1"/>
    <col min="2819" max="2819" width="38" customWidth="1"/>
    <col min="2820" max="2820" width="14" customWidth="1"/>
    <col min="2821" max="2821" width="12.5703125" customWidth="1"/>
    <col min="2822" max="2822" width="12.28515625" customWidth="1"/>
    <col min="2823" max="2824" width="0" hidden="1" customWidth="1"/>
    <col min="2825" max="2825" width="14.7109375" customWidth="1"/>
    <col min="2826" max="2826" width="12.140625" customWidth="1"/>
    <col min="3073" max="3073" width="6.140625" customWidth="1"/>
    <col min="3074" max="3074" width="5.42578125" customWidth="1"/>
    <col min="3075" max="3075" width="38" customWidth="1"/>
    <col min="3076" max="3076" width="14" customWidth="1"/>
    <col min="3077" max="3077" width="12.5703125" customWidth="1"/>
    <col min="3078" max="3078" width="12.28515625" customWidth="1"/>
    <col min="3079" max="3080" width="0" hidden="1" customWidth="1"/>
    <col min="3081" max="3081" width="14.7109375" customWidth="1"/>
    <col min="3082" max="3082" width="12.140625" customWidth="1"/>
    <col min="3329" max="3329" width="6.140625" customWidth="1"/>
    <col min="3330" max="3330" width="5.42578125" customWidth="1"/>
    <col min="3331" max="3331" width="38" customWidth="1"/>
    <col min="3332" max="3332" width="14" customWidth="1"/>
    <col min="3333" max="3333" width="12.5703125" customWidth="1"/>
    <col min="3334" max="3334" width="12.28515625" customWidth="1"/>
    <col min="3335" max="3336" width="0" hidden="1" customWidth="1"/>
    <col min="3337" max="3337" width="14.7109375" customWidth="1"/>
    <col min="3338" max="3338" width="12.140625" customWidth="1"/>
    <col min="3585" max="3585" width="6.140625" customWidth="1"/>
    <col min="3586" max="3586" width="5.42578125" customWidth="1"/>
    <col min="3587" max="3587" width="38" customWidth="1"/>
    <col min="3588" max="3588" width="14" customWidth="1"/>
    <col min="3589" max="3589" width="12.5703125" customWidth="1"/>
    <col min="3590" max="3590" width="12.28515625" customWidth="1"/>
    <col min="3591" max="3592" width="0" hidden="1" customWidth="1"/>
    <col min="3593" max="3593" width="14.7109375" customWidth="1"/>
    <col min="3594" max="3594" width="12.140625" customWidth="1"/>
    <col min="3841" max="3841" width="6.140625" customWidth="1"/>
    <col min="3842" max="3842" width="5.42578125" customWidth="1"/>
    <col min="3843" max="3843" width="38" customWidth="1"/>
    <col min="3844" max="3844" width="14" customWidth="1"/>
    <col min="3845" max="3845" width="12.5703125" customWidth="1"/>
    <col min="3846" max="3846" width="12.28515625" customWidth="1"/>
    <col min="3847" max="3848" width="0" hidden="1" customWidth="1"/>
    <col min="3849" max="3849" width="14.7109375" customWidth="1"/>
    <col min="3850" max="3850" width="12.140625" customWidth="1"/>
    <col min="4097" max="4097" width="6.140625" customWidth="1"/>
    <col min="4098" max="4098" width="5.42578125" customWidth="1"/>
    <col min="4099" max="4099" width="38" customWidth="1"/>
    <col min="4100" max="4100" width="14" customWidth="1"/>
    <col min="4101" max="4101" width="12.5703125" customWidth="1"/>
    <col min="4102" max="4102" width="12.28515625" customWidth="1"/>
    <col min="4103" max="4104" width="0" hidden="1" customWidth="1"/>
    <col min="4105" max="4105" width="14.7109375" customWidth="1"/>
    <col min="4106" max="4106" width="12.140625" customWidth="1"/>
    <col min="4353" max="4353" width="6.140625" customWidth="1"/>
    <col min="4354" max="4354" width="5.42578125" customWidth="1"/>
    <col min="4355" max="4355" width="38" customWidth="1"/>
    <col min="4356" max="4356" width="14" customWidth="1"/>
    <col min="4357" max="4357" width="12.5703125" customWidth="1"/>
    <col min="4358" max="4358" width="12.28515625" customWidth="1"/>
    <col min="4359" max="4360" width="0" hidden="1" customWidth="1"/>
    <col min="4361" max="4361" width="14.7109375" customWidth="1"/>
    <col min="4362" max="4362" width="12.140625" customWidth="1"/>
    <col min="4609" max="4609" width="6.140625" customWidth="1"/>
    <col min="4610" max="4610" width="5.42578125" customWidth="1"/>
    <col min="4611" max="4611" width="38" customWidth="1"/>
    <col min="4612" max="4612" width="14" customWidth="1"/>
    <col min="4613" max="4613" width="12.5703125" customWidth="1"/>
    <col min="4614" max="4614" width="12.28515625" customWidth="1"/>
    <col min="4615" max="4616" width="0" hidden="1" customWidth="1"/>
    <col min="4617" max="4617" width="14.7109375" customWidth="1"/>
    <col min="4618" max="4618" width="12.140625" customWidth="1"/>
    <col min="4865" max="4865" width="6.140625" customWidth="1"/>
    <col min="4866" max="4866" width="5.42578125" customWidth="1"/>
    <col min="4867" max="4867" width="38" customWidth="1"/>
    <col min="4868" max="4868" width="14" customWidth="1"/>
    <col min="4869" max="4869" width="12.5703125" customWidth="1"/>
    <col min="4870" max="4870" width="12.28515625" customWidth="1"/>
    <col min="4871" max="4872" width="0" hidden="1" customWidth="1"/>
    <col min="4873" max="4873" width="14.7109375" customWidth="1"/>
    <col min="4874" max="4874" width="12.140625" customWidth="1"/>
    <col min="5121" max="5121" width="6.140625" customWidth="1"/>
    <col min="5122" max="5122" width="5.42578125" customWidth="1"/>
    <col min="5123" max="5123" width="38" customWidth="1"/>
    <col min="5124" max="5124" width="14" customWidth="1"/>
    <col min="5125" max="5125" width="12.5703125" customWidth="1"/>
    <col min="5126" max="5126" width="12.28515625" customWidth="1"/>
    <col min="5127" max="5128" width="0" hidden="1" customWidth="1"/>
    <col min="5129" max="5129" width="14.7109375" customWidth="1"/>
    <col min="5130" max="5130" width="12.140625" customWidth="1"/>
    <col min="5377" max="5377" width="6.140625" customWidth="1"/>
    <col min="5378" max="5378" width="5.42578125" customWidth="1"/>
    <col min="5379" max="5379" width="38" customWidth="1"/>
    <col min="5380" max="5380" width="14" customWidth="1"/>
    <col min="5381" max="5381" width="12.5703125" customWidth="1"/>
    <col min="5382" max="5382" width="12.28515625" customWidth="1"/>
    <col min="5383" max="5384" width="0" hidden="1" customWidth="1"/>
    <col min="5385" max="5385" width="14.7109375" customWidth="1"/>
    <col min="5386" max="5386" width="12.140625" customWidth="1"/>
    <col min="5633" max="5633" width="6.140625" customWidth="1"/>
    <col min="5634" max="5634" width="5.42578125" customWidth="1"/>
    <col min="5635" max="5635" width="38" customWidth="1"/>
    <col min="5636" max="5636" width="14" customWidth="1"/>
    <col min="5637" max="5637" width="12.5703125" customWidth="1"/>
    <col min="5638" max="5638" width="12.28515625" customWidth="1"/>
    <col min="5639" max="5640" width="0" hidden="1" customWidth="1"/>
    <col min="5641" max="5641" width="14.7109375" customWidth="1"/>
    <col min="5642" max="5642" width="12.140625" customWidth="1"/>
    <col min="5889" max="5889" width="6.140625" customWidth="1"/>
    <col min="5890" max="5890" width="5.42578125" customWidth="1"/>
    <col min="5891" max="5891" width="38" customWidth="1"/>
    <col min="5892" max="5892" width="14" customWidth="1"/>
    <col min="5893" max="5893" width="12.5703125" customWidth="1"/>
    <col min="5894" max="5894" width="12.28515625" customWidth="1"/>
    <col min="5895" max="5896" width="0" hidden="1" customWidth="1"/>
    <col min="5897" max="5897" width="14.7109375" customWidth="1"/>
    <col min="5898" max="5898" width="12.140625" customWidth="1"/>
    <col min="6145" max="6145" width="6.140625" customWidth="1"/>
    <col min="6146" max="6146" width="5.42578125" customWidth="1"/>
    <col min="6147" max="6147" width="38" customWidth="1"/>
    <col min="6148" max="6148" width="14" customWidth="1"/>
    <col min="6149" max="6149" width="12.5703125" customWidth="1"/>
    <col min="6150" max="6150" width="12.28515625" customWidth="1"/>
    <col min="6151" max="6152" width="0" hidden="1" customWidth="1"/>
    <col min="6153" max="6153" width="14.7109375" customWidth="1"/>
    <col min="6154" max="6154" width="12.140625" customWidth="1"/>
    <col min="6401" max="6401" width="6.140625" customWidth="1"/>
    <col min="6402" max="6402" width="5.42578125" customWidth="1"/>
    <col min="6403" max="6403" width="38" customWidth="1"/>
    <col min="6404" max="6404" width="14" customWidth="1"/>
    <col min="6405" max="6405" width="12.5703125" customWidth="1"/>
    <col min="6406" max="6406" width="12.28515625" customWidth="1"/>
    <col min="6407" max="6408" width="0" hidden="1" customWidth="1"/>
    <col min="6409" max="6409" width="14.7109375" customWidth="1"/>
    <col min="6410" max="6410" width="12.140625" customWidth="1"/>
    <col min="6657" max="6657" width="6.140625" customWidth="1"/>
    <col min="6658" max="6658" width="5.42578125" customWidth="1"/>
    <col min="6659" max="6659" width="38" customWidth="1"/>
    <col min="6660" max="6660" width="14" customWidth="1"/>
    <col min="6661" max="6661" width="12.5703125" customWidth="1"/>
    <col min="6662" max="6662" width="12.28515625" customWidth="1"/>
    <col min="6663" max="6664" width="0" hidden="1" customWidth="1"/>
    <col min="6665" max="6665" width="14.7109375" customWidth="1"/>
    <col min="6666" max="6666" width="12.140625" customWidth="1"/>
    <col min="6913" max="6913" width="6.140625" customWidth="1"/>
    <col min="6914" max="6914" width="5.42578125" customWidth="1"/>
    <col min="6915" max="6915" width="38" customWidth="1"/>
    <col min="6916" max="6916" width="14" customWidth="1"/>
    <col min="6917" max="6917" width="12.5703125" customWidth="1"/>
    <col min="6918" max="6918" width="12.28515625" customWidth="1"/>
    <col min="6919" max="6920" width="0" hidden="1" customWidth="1"/>
    <col min="6921" max="6921" width="14.7109375" customWidth="1"/>
    <col min="6922" max="6922" width="12.140625" customWidth="1"/>
    <col min="7169" max="7169" width="6.140625" customWidth="1"/>
    <col min="7170" max="7170" width="5.42578125" customWidth="1"/>
    <col min="7171" max="7171" width="38" customWidth="1"/>
    <col min="7172" max="7172" width="14" customWidth="1"/>
    <col min="7173" max="7173" width="12.5703125" customWidth="1"/>
    <col min="7174" max="7174" width="12.28515625" customWidth="1"/>
    <col min="7175" max="7176" width="0" hidden="1" customWidth="1"/>
    <col min="7177" max="7177" width="14.7109375" customWidth="1"/>
    <col min="7178" max="7178" width="12.140625" customWidth="1"/>
    <col min="7425" max="7425" width="6.140625" customWidth="1"/>
    <col min="7426" max="7426" width="5.42578125" customWidth="1"/>
    <col min="7427" max="7427" width="38" customWidth="1"/>
    <col min="7428" max="7428" width="14" customWidth="1"/>
    <col min="7429" max="7429" width="12.5703125" customWidth="1"/>
    <col min="7430" max="7430" width="12.28515625" customWidth="1"/>
    <col min="7431" max="7432" width="0" hidden="1" customWidth="1"/>
    <col min="7433" max="7433" width="14.7109375" customWidth="1"/>
    <col min="7434" max="7434" width="12.140625" customWidth="1"/>
    <col min="7681" max="7681" width="6.140625" customWidth="1"/>
    <col min="7682" max="7682" width="5.42578125" customWidth="1"/>
    <col min="7683" max="7683" width="38" customWidth="1"/>
    <col min="7684" max="7684" width="14" customWidth="1"/>
    <col min="7685" max="7685" width="12.5703125" customWidth="1"/>
    <col min="7686" max="7686" width="12.28515625" customWidth="1"/>
    <col min="7687" max="7688" width="0" hidden="1" customWidth="1"/>
    <col min="7689" max="7689" width="14.7109375" customWidth="1"/>
    <col min="7690" max="7690" width="12.140625" customWidth="1"/>
    <col min="7937" max="7937" width="6.140625" customWidth="1"/>
    <col min="7938" max="7938" width="5.42578125" customWidth="1"/>
    <col min="7939" max="7939" width="38" customWidth="1"/>
    <col min="7940" max="7940" width="14" customWidth="1"/>
    <col min="7941" max="7941" width="12.5703125" customWidth="1"/>
    <col min="7942" max="7942" width="12.28515625" customWidth="1"/>
    <col min="7943" max="7944" width="0" hidden="1" customWidth="1"/>
    <col min="7945" max="7945" width="14.7109375" customWidth="1"/>
    <col min="7946" max="7946" width="12.140625" customWidth="1"/>
    <col min="8193" max="8193" width="6.140625" customWidth="1"/>
    <col min="8194" max="8194" width="5.42578125" customWidth="1"/>
    <col min="8195" max="8195" width="38" customWidth="1"/>
    <col min="8196" max="8196" width="14" customWidth="1"/>
    <col min="8197" max="8197" width="12.5703125" customWidth="1"/>
    <col min="8198" max="8198" width="12.28515625" customWidth="1"/>
    <col min="8199" max="8200" width="0" hidden="1" customWidth="1"/>
    <col min="8201" max="8201" width="14.7109375" customWidth="1"/>
    <col min="8202" max="8202" width="12.140625" customWidth="1"/>
    <col min="8449" max="8449" width="6.140625" customWidth="1"/>
    <col min="8450" max="8450" width="5.42578125" customWidth="1"/>
    <col min="8451" max="8451" width="38" customWidth="1"/>
    <col min="8452" max="8452" width="14" customWidth="1"/>
    <col min="8453" max="8453" width="12.5703125" customWidth="1"/>
    <col min="8454" max="8454" width="12.28515625" customWidth="1"/>
    <col min="8455" max="8456" width="0" hidden="1" customWidth="1"/>
    <col min="8457" max="8457" width="14.7109375" customWidth="1"/>
    <col min="8458" max="8458" width="12.140625" customWidth="1"/>
    <col min="8705" max="8705" width="6.140625" customWidth="1"/>
    <col min="8706" max="8706" width="5.42578125" customWidth="1"/>
    <col min="8707" max="8707" width="38" customWidth="1"/>
    <col min="8708" max="8708" width="14" customWidth="1"/>
    <col min="8709" max="8709" width="12.5703125" customWidth="1"/>
    <col min="8710" max="8710" width="12.28515625" customWidth="1"/>
    <col min="8711" max="8712" width="0" hidden="1" customWidth="1"/>
    <col min="8713" max="8713" width="14.7109375" customWidth="1"/>
    <col min="8714" max="8714" width="12.140625" customWidth="1"/>
    <col min="8961" max="8961" width="6.140625" customWidth="1"/>
    <col min="8962" max="8962" width="5.42578125" customWidth="1"/>
    <col min="8963" max="8963" width="38" customWidth="1"/>
    <col min="8964" max="8964" width="14" customWidth="1"/>
    <col min="8965" max="8965" width="12.5703125" customWidth="1"/>
    <col min="8966" max="8966" width="12.28515625" customWidth="1"/>
    <col min="8967" max="8968" width="0" hidden="1" customWidth="1"/>
    <col min="8969" max="8969" width="14.7109375" customWidth="1"/>
    <col min="8970" max="8970" width="12.140625" customWidth="1"/>
    <col min="9217" max="9217" width="6.140625" customWidth="1"/>
    <col min="9218" max="9218" width="5.42578125" customWidth="1"/>
    <col min="9219" max="9219" width="38" customWidth="1"/>
    <col min="9220" max="9220" width="14" customWidth="1"/>
    <col min="9221" max="9221" width="12.5703125" customWidth="1"/>
    <col min="9222" max="9222" width="12.28515625" customWidth="1"/>
    <col min="9223" max="9224" width="0" hidden="1" customWidth="1"/>
    <col min="9225" max="9225" width="14.7109375" customWidth="1"/>
    <col min="9226" max="9226" width="12.140625" customWidth="1"/>
    <col min="9473" max="9473" width="6.140625" customWidth="1"/>
    <col min="9474" max="9474" width="5.42578125" customWidth="1"/>
    <col min="9475" max="9475" width="38" customWidth="1"/>
    <col min="9476" max="9476" width="14" customWidth="1"/>
    <col min="9477" max="9477" width="12.5703125" customWidth="1"/>
    <col min="9478" max="9478" width="12.28515625" customWidth="1"/>
    <col min="9479" max="9480" width="0" hidden="1" customWidth="1"/>
    <col min="9481" max="9481" width="14.7109375" customWidth="1"/>
    <col min="9482" max="9482" width="12.140625" customWidth="1"/>
    <col min="9729" max="9729" width="6.140625" customWidth="1"/>
    <col min="9730" max="9730" width="5.42578125" customWidth="1"/>
    <col min="9731" max="9731" width="38" customWidth="1"/>
    <col min="9732" max="9732" width="14" customWidth="1"/>
    <col min="9733" max="9733" width="12.5703125" customWidth="1"/>
    <col min="9734" max="9734" width="12.28515625" customWidth="1"/>
    <col min="9735" max="9736" width="0" hidden="1" customWidth="1"/>
    <col min="9737" max="9737" width="14.7109375" customWidth="1"/>
    <col min="9738" max="9738" width="12.140625" customWidth="1"/>
    <col min="9985" max="9985" width="6.140625" customWidth="1"/>
    <col min="9986" max="9986" width="5.42578125" customWidth="1"/>
    <col min="9987" max="9987" width="38" customWidth="1"/>
    <col min="9988" max="9988" width="14" customWidth="1"/>
    <col min="9989" max="9989" width="12.5703125" customWidth="1"/>
    <col min="9990" max="9990" width="12.28515625" customWidth="1"/>
    <col min="9991" max="9992" width="0" hidden="1" customWidth="1"/>
    <col min="9993" max="9993" width="14.7109375" customWidth="1"/>
    <col min="9994" max="9994" width="12.140625" customWidth="1"/>
    <col min="10241" max="10241" width="6.140625" customWidth="1"/>
    <col min="10242" max="10242" width="5.42578125" customWidth="1"/>
    <col min="10243" max="10243" width="38" customWidth="1"/>
    <col min="10244" max="10244" width="14" customWidth="1"/>
    <col min="10245" max="10245" width="12.5703125" customWidth="1"/>
    <col min="10246" max="10246" width="12.28515625" customWidth="1"/>
    <col min="10247" max="10248" width="0" hidden="1" customWidth="1"/>
    <col min="10249" max="10249" width="14.7109375" customWidth="1"/>
    <col min="10250" max="10250" width="12.140625" customWidth="1"/>
    <col min="10497" max="10497" width="6.140625" customWidth="1"/>
    <col min="10498" max="10498" width="5.42578125" customWidth="1"/>
    <col min="10499" max="10499" width="38" customWidth="1"/>
    <col min="10500" max="10500" width="14" customWidth="1"/>
    <col min="10501" max="10501" width="12.5703125" customWidth="1"/>
    <col min="10502" max="10502" width="12.28515625" customWidth="1"/>
    <col min="10503" max="10504" width="0" hidden="1" customWidth="1"/>
    <col min="10505" max="10505" width="14.7109375" customWidth="1"/>
    <col min="10506" max="10506" width="12.140625" customWidth="1"/>
    <col min="10753" max="10753" width="6.140625" customWidth="1"/>
    <col min="10754" max="10754" width="5.42578125" customWidth="1"/>
    <col min="10755" max="10755" width="38" customWidth="1"/>
    <col min="10756" max="10756" width="14" customWidth="1"/>
    <col min="10757" max="10757" width="12.5703125" customWidth="1"/>
    <col min="10758" max="10758" width="12.28515625" customWidth="1"/>
    <col min="10759" max="10760" width="0" hidden="1" customWidth="1"/>
    <col min="10761" max="10761" width="14.7109375" customWidth="1"/>
    <col min="10762" max="10762" width="12.140625" customWidth="1"/>
    <col min="11009" max="11009" width="6.140625" customWidth="1"/>
    <col min="11010" max="11010" width="5.42578125" customWidth="1"/>
    <col min="11011" max="11011" width="38" customWidth="1"/>
    <col min="11012" max="11012" width="14" customWidth="1"/>
    <col min="11013" max="11013" width="12.5703125" customWidth="1"/>
    <col min="11014" max="11014" width="12.28515625" customWidth="1"/>
    <col min="11015" max="11016" width="0" hidden="1" customWidth="1"/>
    <col min="11017" max="11017" width="14.7109375" customWidth="1"/>
    <col min="11018" max="11018" width="12.140625" customWidth="1"/>
    <col min="11265" max="11265" width="6.140625" customWidth="1"/>
    <col min="11266" max="11266" width="5.42578125" customWidth="1"/>
    <col min="11267" max="11267" width="38" customWidth="1"/>
    <col min="11268" max="11268" width="14" customWidth="1"/>
    <col min="11269" max="11269" width="12.5703125" customWidth="1"/>
    <col min="11270" max="11270" width="12.28515625" customWidth="1"/>
    <col min="11271" max="11272" width="0" hidden="1" customWidth="1"/>
    <col min="11273" max="11273" width="14.7109375" customWidth="1"/>
    <col min="11274" max="11274" width="12.140625" customWidth="1"/>
    <col min="11521" max="11521" width="6.140625" customWidth="1"/>
    <col min="11522" max="11522" width="5.42578125" customWidth="1"/>
    <col min="11523" max="11523" width="38" customWidth="1"/>
    <col min="11524" max="11524" width="14" customWidth="1"/>
    <col min="11525" max="11525" width="12.5703125" customWidth="1"/>
    <col min="11526" max="11526" width="12.28515625" customWidth="1"/>
    <col min="11527" max="11528" width="0" hidden="1" customWidth="1"/>
    <col min="11529" max="11529" width="14.7109375" customWidth="1"/>
    <col min="11530" max="11530" width="12.140625" customWidth="1"/>
    <col min="11777" max="11777" width="6.140625" customWidth="1"/>
    <col min="11778" max="11778" width="5.42578125" customWidth="1"/>
    <col min="11779" max="11779" width="38" customWidth="1"/>
    <col min="11780" max="11780" width="14" customWidth="1"/>
    <col min="11781" max="11781" width="12.5703125" customWidth="1"/>
    <col min="11782" max="11782" width="12.28515625" customWidth="1"/>
    <col min="11783" max="11784" width="0" hidden="1" customWidth="1"/>
    <col min="11785" max="11785" width="14.7109375" customWidth="1"/>
    <col min="11786" max="11786" width="12.140625" customWidth="1"/>
    <col min="12033" max="12033" width="6.140625" customWidth="1"/>
    <col min="12034" max="12034" width="5.42578125" customWidth="1"/>
    <col min="12035" max="12035" width="38" customWidth="1"/>
    <col min="12036" max="12036" width="14" customWidth="1"/>
    <col min="12037" max="12037" width="12.5703125" customWidth="1"/>
    <col min="12038" max="12038" width="12.28515625" customWidth="1"/>
    <col min="12039" max="12040" width="0" hidden="1" customWidth="1"/>
    <col min="12041" max="12041" width="14.7109375" customWidth="1"/>
    <col min="12042" max="12042" width="12.140625" customWidth="1"/>
    <col min="12289" max="12289" width="6.140625" customWidth="1"/>
    <col min="12290" max="12290" width="5.42578125" customWidth="1"/>
    <col min="12291" max="12291" width="38" customWidth="1"/>
    <col min="12292" max="12292" width="14" customWidth="1"/>
    <col min="12293" max="12293" width="12.5703125" customWidth="1"/>
    <col min="12294" max="12294" width="12.28515625" customWidth="1"/>
    <col min="12295" max="12296" width="0" hidden="1" customWidth="1"/>
    <col min="12297" max="12297" width="14.7109375" customWidth="1"/>
    <col min="12298" max="12298" width="12.140625" customWidth="1"/>
    <col min="12545" max="12545" width="6.140625" customWidth="1"/>
    <col min="12546" max="12546" width="5.42578125" customWidth="1"/>
    <col min="12547" max="12547" width="38" customWidth="1"/>
    <col min="12548" max="12548" width="14" customWidth="1"/>
    <col min="12549" max="12549" width="12.5703125" customWidth="1"/>
    <col min="12550" max="12550" width="12.28515625" customWidth="1"/>
    <col min="12551" max="12552" width="0" hidden="1" customWidth="1"/>
    <col min="12553" max="12553" width="14.7109375" customWidth="1"/>
    <col min="12554" max="12554" width="12.140625" customWidth="1"/>
    <col min="12801" max="12801" width="6.140625" customWidth="1"/>
    <col min="12802" max="12802" width="5.42578125" customWidth="1"/>
    <col min="12803" max="12803" width="38" customWidth="1"/>
    <col min="12804" max="12804" width="14" customWidth="1"/>
    <col min="12805" max="12805" width="12.5703125" customWidth="1"/>
    <col min="12806" max="12806" width="12.28515625" customWidth="1"/>
    <col min="12807" max="12808" width="0" hidden="1" customWidth="1"/>
    <col min="12809" max="12809" width="14.7109375" customWidth="1"/>
    <col min="12810" max="12810" width="12.140625" customWidth="1"/>
    <col min="13057" max="13057" width="6.140625" customWidth="1"/>
    <col min="13058" max="13058" width="5.42578125" customWidth="1"/>
    <col min="13059" max="13059" width="38" customWidth="1"/>
    <col min="13060" max="13060" width="14" customWidth="1"/>
    <col min="13061" max="13061" width="12.5703125" customWidth="1"/>
    <col min="13062" max="13062" width="12.28515625" customWidth="1"/>
    <col min="13063" max="13064" width="0" hidden="1" customWidth="1"/>
    <col min="13065" max="13065" width="14.7109375" customWidth="1"/>
    <col min="13066" max="13066" width="12.140625" customWidth="1"/>
    <col min="13313" max="13313" width="6.140625" customWidth="1"/>
    <col min="13314" max="13314" width="5.42578125" customWidth="1"/>
    <col min="13315" max="13315" width="38" customWidth="1"/>
    <col min="13316" max="13316" width="14" customWidth="1"/>
    <col min="13317" max="13317" width="12.5703125" customWidth="1"/>
    <col min="13318" max="13318" width="12.28515625" customWidth="1"/>
    <col min="13319" max="13320" width="0" hidden="1" customWidth="1"/>
    <col min="13321" max="13321" width="14.7109375" customWidth="1"/>
    <col min="13322" max="13322" width="12.140625" customWidth="1"/>
    <col min="13569" max="13569" width="6.140625" customWidth="1"/>
    <col min="13570" max="13570" width="5.42578125" customWidth="1"/>
    <col min="13571" max="13571" width="38" customWidth="1"/>
    <col min="13572" max="13572" width="14" customWidth="1"/>
    <col min="13573" max="13573" width="12.5703125" customWidth="1"/>
    <col min="13574" max="13574" width="12.28515625" customWidth="1"/>
    <col min="13575" max="13576" width="0" hidden="1" customWidth="1"/>
    <col min="13577" max="13577" width="14.7109375" customWidth="1"/>
    <col min="13578" max="13578" width="12.140625" customWidth="1"/>
    <col min="13825" max="13825" width="6.140625" customWidth="1"/>
    <col min="13826" max="13826" width="5.42578125" customWidth="1"/>
    <col min="13827" max="13827" width="38" customWidth="1"/>
    <col min="13828" max="13828" width="14" customWidth="1"/>
    <col min="13829" max="13829" width="12.5703125" customWidth="1"/>
    <col min="13830" max="13830" width="12.28515625" customWidth="1"/>
    <col min="13831" max="13832" width="0" hidden="1" customWidth="1"/>
    <col min="13833" max="13833" width="14.7109375" customWidth="1"/>
    <col min="13834" max="13834" width="12.140625" customWidth="1"/>
    <col min="14081" max="14081" width="6.140625" customWidth="1"/>
    <col min="14082" max="14082" width="5.42578125" customWidth="1"/>
    <col min="14083" max="14083" width="38" customWidth="1"/>
    <col min="14084" max="14084" width="14" customWidth="1"/>
    <col min="14085" max="14085" width="12.5703125" customWidth="1"/>
    <col min="14086" max="14086" width="12.28515625" customWidth="1"/>
    <col min="14087" max="14088" width="0" hidden="1" customWidth="1"/>
    <col min="14089" max="14089" width="14.7109375" customWidth="1"/>
    <col min="14090" max="14090" width="12.140625" customWidth="1"/>
    <col min="14337" max="14337" width="6.140625" customWidth="1"/>
    <col min="14338" max="14338" width="5.42578125" customWidth="1"/>
    <col min="14339" max="14339" width="38" customWidth="1"/>
    <col min="14340" max="14340" width="14" customWidth="1"/>
    <col min="14341" max="14341" width="12.5703125" customWidth="1"/>
    <col min="14342" max="14342" width="12.28515625" customWidth="1"/>
    <col min="14343" max="14344" width="0" hidden="1" customWidth="1"/>
    <col min="14345" max="14345" width="14.7109375" customWidth="1"/>
    <col min="14346" max="14346" width="12.140625" customWidth="1"/>
    <col min="14593" max="14593" width="6.140625" customWidth="1"/>
    <col min="14594" max="14594" width="5.42578125" customWidth="1"/>
    <col min="14595" max="14595" width="38" customWidth="1"/>
    <col min="14596" max="14596" width="14" customWidth="1"/>
    <col min="14597" max="14597" width="12.5703125" customWidth="1"/>
    <col min="14598" max="14598" width="12.28515625" customWidth="1"/>
    <col min="14599" max="14600" width="0" hidden="1" customWidth="1"/>
    <col min="14601" max="14601" width="14.7109375" customWidth="1"/>
    <col min="14602" max="14602" width="12.140625" customWidth="1"/>
    <col min="14849" max="14849" width="6.140625" customWidth="1"/>
    <col min="14850" max="14850" width="5.42578125" customWidth="1"/>
    <col min="14851" max="14851" width="38" customWidth="1"/>
    <col min="14852" max="14852" width="14" customWidth="1"/>
    <col min="14853" max="14853" width="12.5703125" customWidth="1"/>
    <col min="14854" max="14854" width="12.28515625" customWidth="1"/>
    <col min="14855" max="14856" width="0" hidden="1" customWidth="1"/>
    <col min="14857" max="14857" width="14.7109375" customWidth="1"/>
    <col min="14858" max="14858" width="12.140625" customWidth="1"/>
    <col min="15105" max="15105" width="6.140625" customWidth="1"/>
    <col min="15106" max="15106" width="5.42578125" customWidth="1"/>
    <col min="15107" max="15107" width="38" customWidth="1"/>
    <col min="15108" max="15108" width="14" customWidth="1"/>
    <col min="15109" max="15109" width="12.5703125" customWidth="1"/>
    <col min="15110" max="15110" width="12.28515625" customWidth="1"/>
    <col min="15111" max="15112" width="0" hidden="1" customWidth="1"/>
    <col min="15113" max="15113" width="14.7109375" customWidth="1"/>
    <col min="15114" max="15114" width="12.140625" customWidth="1"/>
    <col min="15361" max="15361" width="6.140625" customWidth="1"/>
    <col min="15362" max="15362" width="5.42578125" customWidth="1"/>
    <col min="15363" max="15363" width="38" customWidth="1"/>
    <col min="15364" max="15364" width="14" customWidth="1"/>
    <col min="15365" max="15365" width="12.5703125" customWidth="1"/>
    <col min="15366" max="15366" width="12.28515625" customWidth="1"/>
    <col min="15367" max="15368" width="0" hidden="1" customWidth="1"/>
    <col min="15369" max="15369" width="14.7109375" customWidth="1"/>
    <col min="15370" max="15370" width="12.140625" customWidth="1"/>
    <col min="15617" max="15617" width="6.140625" customWidth="1"/>
    <col min="15618" max="15618" width="5.42578125" customWidth="1"/>
    <col min="15619" max="15619" width="38" customWidth="1"/>
    <col min="15620" max="15620" width="14" customWidth="1"/>
    <col min="15621" max="15621" width="12.5703125" customWidth="1"/>
    <col min="15622" max="15622" width="12.28515625" customWidth="1"/>
    <col min="15623" max="15624" width="0" hidden="1" customWidth="1"/>
    <col min="15625" max="15625" width="14.7109375" customWidth="1"/>
    <col min="15626" max="15626" width="12.140625" customWidth="1"/>
    <col min="15873" max="15873" width="6.140625" customWidth="1"/>
    <col min="15874" max="15874" width="5.42578125" customWidth="1"/>
    <col min="15875" max="15875" width="38" customWidth="1"/>
    <col min="15876" max="15876" width="14" customWidth="1"/>
    <col min="15877" max="15877" width="12.5703125" customWidth="1"/>
    <col min="15878" max="15878" width="12.28515625" customWidth="1"/>
    <col min="15879" max="15880" width="0" hidden="1" customWidth="1"/>
    <col min="15881" max="15881" width="14.7109375" customWidth="1"/>
    <col min="15882" max="15882" width="12.140625" customWidth="1"/>
    <col min="16129" max="16129" width="6.140625" customWidth="1"/>
    <col min="16130" max="16130" width="5.42578125" customWidth="1"/>
    <col min="16131" max="16131" width="38" customWidth="1"/>
    <col min="16132" max="16132" width="14" customWidth="1"/>
    <col min="16133" max="16133" width="12.5703125" customWidth="1"/>
    <col min="16134" max="16134" width="12.28515625" customWidth="1"/>
    <col min="16135" max="16136" width="0" hidden="1" customWidth="1"/>
    <col min="16137" max="16137" width="14.7109375" customWidth="1"/>
    <col min="16138" max="16138" width="12.140625" customWidth="1"/>
  </cols>
  <sheetData>
    <row r="1" spans="1:8" ht="19.5" x14ac:dyDescent="0.3">
      <c r="A1" s="1" t="s">
        <v>0</v>
      </c>
      <c r="B1" s="1"/>
      <c r="C1" s="1"/>
      <c r="D1" s="2"/>
      <c r="E1" s="2"/>
      <c r="F1" s="2"/>
    </row>
    <row r="2" spans="1:8" ht="18.75" x14ac:dyDescent="0.3">
      <c r="B2" s="4"/>
    </row>
    <row r="3" spans="1:8" ht="18.75" x14ac:dyDescent="0.3">
      <c r="A3" s="5" t="s">
        <v>1</v>
      </c>
      <c r="B3" s="6" t="s">
        <v>2</v>
      </c>
      <c r="C3" s="6"/>
      <c r="D3" s="6"/>
      <c r="E3" s="6"/>
      <c r="F3" s="6"/>
      <c r="G3" s="7"/>
      <c r="H3" s="7"/>
    </row>
    <row r="5" spans="1:8" s="14" customFormat="1" ht="24.75" customHeight="1" x14ac:dyDescent="0.25">
      <c r="A5" s="8" t="s">
        <v>3</v>
      </c>
      <c r="B5" s="9" t="s">
        <v>4</v>
      </c>
      <c r="C5" s="10" t="s">
        <v>5</v>
      </c>
      <c r="D5" s="9" t="s">
        <v>6</v>
      </c>
      <c r="E5" s="9" t="s">
        <v>7</v>
      </c>
      <c r="F5" s="11" t="s">
        <v>8</v>
      </c>
      <c r="G5" s="12" t="s">
        <v>7</v>
      </c>
      <c r="H5" s="13" t="s">
        <v>9</v>
      </c>
    </row>
    <row r="6" spans="1:8" s="20" customFormat="1" ht="12" thickBot="1" x14ac:dyDescent="0.25">
      <c r="A6" s="15">
        <v>1</v>
      </c>
      <c r="B6" s="16">
        <v>2</v>
      </c>
      <c r="C6" s="16">
        <v>3</v>
      </c>
      <c r="D6" s="16">
        <v>4</v>
      </c>
      <c r="E6" s="16">
        <v>5</v>
      </c>
      <c r="F6" s="17" t="s">
        <v>10</v>
      </c>
      <c r="G6" s="18">
        <v>7</v>
      </c>
      <c r="H6" s="19" t="s">
        <v>11</v>
      </c>
    </row>
    <row r="7" spans="1:8" ht="15.75" customHeight="1" thickTop="1" x14ac:dyDescent="0.25">
      <c r="A7" s="21" t="s">
        <v>12</v>
      </c>
      <c r="B7" s="22" t="str">
        <f>+B3</f>
        <v>SŠ ELEKTROTEHNIČKA ŠKOLA, SPLIT</v>
      </c>
      <c r="C7" s="22"/>
      <c r="D7" s="23">
        <f t="shared" ref="D7:H8" si="0">SUM(D8)</f>
        <v>379812.7</v>
      </c>
      <c r="E7" s="23">
        <f t="shared" si="0"/>
        <v>133372.81</v>
      </c>
      <c r="F7" s="24">
        <f t="shared" si="0"/>
        <v>513185.51000000007</v>
      </c>
      <c r="G7" s="25">
        <f t="shared" si="0"/>
        <v>0</v>
      </c>
      <c r="H7" s="26">
        <f t="shared" si="0"/>
        <v>513185.51000000007</v>
      </c>
    </row>
    <row r="8" spans="1:8" x14ac:dyDescent="0.25">
      <c r="A8" s="27" t="s">
        <v>13</v>
      </c>
      <c r="B8" s="28"/>
      <c r="C8" s="29" t="s">
        <v>14</v>
      </c>
      <c r="D8" s="30">
        <f t="shared" si="0"/>
        <v>379812.7</v>
      </c>
      <c r="E8" s="30">
        <f t="shared" si="0"/>
        <v>133372.81</v>
      </c>
      <c r="F8" s="31">
        <f t="shared" si="0"/>
        <v>513185.51000000007</v>
      </c>
      <c r="G8" s="32">
        <f t="shared" si="0"/>
        <v>0</v>
      </c>
      <c r="H8" s="33">
        <f t="shared" si="0"/>
        <v>513185.51000000007</v>
      </c>
    </row>
    <row r="9" spans="1:8" x14ac:dyDescent="0.25">
      <c r="A9" s="27" t="s">
        <v>15</v>
      </c>
      <c r="B9" s="28"/>
      <c r="C9" s="29" t="s">
        <v>16</v>
      </c>
      <c r="D9" s="30">
        <f>SUM(D10,D15,D18,D22,D25,D28)</f>
        <v>379812.7</v>
      </c>
      <c r="E9" s="30">
        <f>SUM(E10,E15,E18,E22,E25,E28)</f>
        <v>133372.81</v>
      </c>
      <c r="F9" s="31">
        <f>SUM(F10,F15,F18,F22,F25,F28)</f>
        <v>513185.51000000007</v>
      </c>
      <c r="G9" s="32">
        <f>SUM(G10,G15,G18,G22,G25,G28)</f>
        <v>0</v>
      </c>
      <c r="H9" s="33">
        <f>SUM(H10,H15,H18,H22,H25,H28)</f>
        <v>513185.51000000007</v>
      </c>
    </row>
    <row r="10" spans="1:8" ht="24.75" customHeight="1" x14ac:dyDescent="0.25">
      <c r="A10" s="34" t="s">
        <v>17</v>
      </c>
      <c r="B10" s="35"/>
      <c r="C10" s="36" t="s">
        <v>18</v>
      </c>
      <c r="D10" s="37">
        <f>SUM(D11:D14)</f>
        <v>145050</v>
      </c>
      <c r="E10" s="37">
        <f>SUM(E11:E14)</f>
        <v>46682.28</v>
      </c>
      <c r="F10" s="38">
        <f>SUM(F11:F14)</f>
        <v>191732.28</v>
      </c>
      <c r="G10" s="39">
        <f>SUM(G11:G14)</f>
        <v>0</v>
      </c>
      <c r="H10" s="40">
        <f>SUM(H11:H14)</f>
        <v>191732.28</v>
      </c>
    </row>
    <row r="11" spans="1:8" s="48" customFormat="1" ht="12" x14ac:dyDescent="0.2">
      <c r="A11" s="41" t="s">
        <v>19</v>
      </c>
      <c r="B11" s="42">
        <v>641</v>
      </c>
      <c r="C11" s="43" t="s">
        <v>20</v>
      </c>
      <c r="D11" s="44">
        <v>50</v>
      </c>
      <c r="E11" s="45">
        <v>-21</v>
      </c>
      <c r="F11" s="46">
        <f>SUM(D11:E11)</f>
        <v>29</v>
      </c>
      <c r="G11" s="45"/>
      <c r="H11" s="47">
        <f>SUM(F11:G11)</f>
        <v>29</v>
      </c>
    </row>
    <row r="12" spans="1:8" s="48" customFormat="1" ht="12" x14ac:dyDescent="0.2">
      <c r="A12" s="41"/>
      <c r="B12" s="42">
        <v>642</v>
      </c>
      <c r="C12" s="43" t="s">
        <v>21</v>
      </c>
      <c r="D12" s="44"/>
      <c r="E12" s="45"/>
      <c r="F12" s="46">
        <f>SUM(D12:E12)</f>
        <v>0</v>
      </c>
      <c r="G12" s="45"/>
      <c r="H12" s="47">
        <f>SUM(F12:G12)</f>
        <v>0</v>
      </c>
    </row>
    <row r="13" spans="1:8" s="48" customFormat="1" ht="24" x14ac:dyDescent="0.2">
      <c r="A13" s="41" t="s">
        <v>22</v>
      </c>
      <c r="B13" s="42">
        <v>661</v>
      </c>
      <c r="C13" s="43" t="s">
        <v>23</v>
      </c>
      <c r="D13" s="44">
        <v>145000</v>
      </c>
      <c r="E13" s="45">
        <v>46703.28</v>
      </c>
      <c r="F13" s="46">
        <f>SUM(D13:E13)</f>
        <v>191703.28</v>
      </c>
      <c r="G13" s="45"/>
      <c r="H13" s="47">
        <f>SUM(F13:G13)</f>
        <v>191703.28</v>
      </c>
    </row>
    <row r="14" spans="1:8" s="48" customFormat="1" ht="12" x14ac:dyDescent="0.2">
      <c r="A14" s="41"/>
      <c r="B14" s="42">
        <v>683</v>
      </c>
      <c r="C14" s="43" t="s">
        <v>24</v>
      </c>
      <c r="D14" s="44"/>
      <c r="E14" s="45"/>
      <c r="F14" s="46">
        <f>SUM(D14:E14)</f>
        <v>0</v>
      </c>
      <c r="G14" s="45"/>
      <c r="H14" s="47">
        <f>SUM(F14:G14)</f>
        <v>0</v>
      </c>
    </row>
    <row r="15" spans="1:8" ht="24.75" x14ac:dyDescent="0.25">
      <c r="A15" s="34" t="s">
        <v>17</v>
      </c>
      <c r="B15" s="35"/>
      <c r="C15" s="36" t="s">
        <v>25</v>
      </c>
      <c r="D15" s="37">
        <f>SUM(D16:D17)</f>
        <v>135000</v>
      </c>
      <c r="E15" s="37">
        <f>SUM(E16:E17)</f>
        <v>44232.51</v>
      </c>
      <c r="F15" s="38">
        <f>SUM(F16:F17)</f>
        <v>179232.51</v>
      </c>
      <c r="G15" s="39">
        <f>SUM(G16:G17)</f>
        <v>0</v>
      </c>
      <c r="H15" s="40">
        <f>SUM(H16:H17)</f>
        <v>179232.51</v>
      </c>
    </row>
    <row r="16" spans="1:8" s="48" customFormat="1" ht="12" x14ac:dyDescent="0.2">
      <c r="A16" s="41" t="s">
        <v>26</v>
      </c>
      <c r="B16" s="42">
        <v>652</v>
      </c>
      <c r="C16" s="43" t="s">
        <v>27</v>
      </c>
      <c r="D16" s="44">
        <v>135000</v>
      </c>
      <c r="E16" s="45">
        <v>44232.51</v>
      </c>
      <c r="F16" s="46">
        <f>SUM(D16:E16)</f>
        <v>179232.51</v>
      </c>
      <c r="G16" s="45"/>
      <c r="H16" s="47">
        <f>SUM(F16:G16)</f>
        <v>179232.51</v>
      </c>
    </row>
    <row r="17" spans="1:8" s="48" customFormat="1" ht="12" x14ac:dyDescent="0.2">
      <c r="A17" s="41"/>
      <c r="B17" s="42">
        <v>683</v>
      </c>
      <c r="C17" s="43" t="s">
        <v>24</v>
      </c>
      <c r="D17" s="44"/>
      <c r="E17" s="45"/>
      <c r="F17" s="46">
        <f>SUM(D17:E17)</f>
        <v>0</v>
      </c>
      <c r="G17" s="45"/>
      <c r="H17" s="47">
        <f>SUM(F17:G17)</f>
        <v>0</v>
      </c>
    </row>
    <row r="18" spans="1:8" x14ac:dyDescent="0.25">
      <c r="A18" s="34" t="s">
        <v>17</v>
      </c>
      <c r="B18" s="35"/>
      <c r="C18" s="36" t="s">
        <v>28</v>
      </c>
      <c r="D18" s="37">
        <f>SUM(D19:D21)</f>
        <v>50100</v>
      </c>
      <c r="E18" s="37">
        <f>SUM(E19:E21)</f>
        <v>9479.07</v>
      </c>
      <c r="F18" s="37">
        <f>SUM(F19:F21)</f>
        <v>59579.07</v>
      </c>
      <c r="G18" s="39">
        <f>SUM(G19:G20)</f>
        <v>0</v>
      </c>
      <c r="H18" s="40">
        <f>SUM(H19:H20)</f>
        <v>59579.07</v>
      </c>
    </row>
    <row r="19" spans="1:8" s="48" customFormat="1" ht="12" x14ac:dyDescent="0.2">
      <c r="A19" s="41"/>
      <c r="B19" s="42">
        <v>634</v>
      </c>
      <c r="C19" s="43" t="s">
        <v>29</v>
      </c>
      <c r="D19" s="44"/>
      <c r="E19" s="45"/>
      <c r="F19" s="46">
        <f>SUM(D19:E19)</f>
        <v>0</v>
      </c>
      <c r="G19" s="45"/>
      <c r="H19" s="47">
        <f>SUM(F19:G19)</f>
        <v>0</v>
      </c>
    </row>
    <row r="20" spans="1:8" s="48" customFormat="1" ht="24" x14ac:dyDescent="0.2">
      <c r="A20" s="41" t="s">
        <v>30</v>
      </c>
      <c r="B20" s="42">
        <v>636</v>
      </c>
      <c r="C20" s="43" t="s">
        <v>31</v>
      </c>
      <c r="D20" s="44">
        <v>50100</v>
      </c>
      <c r="E20" s="45">
        <v>9479.07</v>
      </c>
      <c r="F20" s="46">
        <f>SUM(D20:E20)</f>
        <v>59579.07</v>
      </c>
      <c r="G20" s="45"/>
      <c r="H20" s="47">
        <f>SUM(F20:G20)</f>
        <v>59579.07</v>
      </c>
    </row>
    <row r="21" spans="1:8" s="48" customFormat="1" ht="24" x14ac:dyDescent="0.2">
      <c r="A21" s="41"/>
      <c r="B21" s="42">
        <v>639</v>
      </c>
      <c r="C21" s="43" t="s">
        <v>32</v>
      </c>
      <c r="D21" s="44"/>
      <c r="E21" s="45"/>
      <c r="F21" s="46">
        <f>SUM(D21:E21)</f>
        <v>0</v>
      </c>
      <c r="G21" s="45"/>
      <c r="H21" s="47"/>
    </row>
    <row r="22" spans="1:8" ht="24.75" x14ac:dyDescent="0.25">
      <c r="A22" s="34" t="s">
        <v>17</v>
      </c>
      <c r="B22" s="35"/>
      <c r="C22" s="36" t="s">
        <v>33</v>
      </c>
      <c r="D22" s="37">
        <f>SUM(D23:D24)</f>
        <v>40000</v>
      </c>
      <c r="E22" s="37">
        <f>SUM(E23:E24)</f>
        <v>8026.45</v>
      </c>
      <c r="F22" s="38">
        <f>SUM(F23:F24)</f>
        <v>48026.45</v>
      </c>
      <c r="G22" s="39">
        <f>SUM(G23:G24)</f>
        <v>0</v>
      </c>
      <c r="H22" s="40">
        <f>SUM(H23:H24)</f>
        <v>48026.45</v>
      </c>
    </row>
    <row r="23" spans="1:8" s="48" customFormat="1" ht="24" x14ac:dyDescent="0.2">
      <c r="A23" s="41"/>
      <c r="B23" s="42">
        <v>632</v>
      </c>
      <c r="C23" s="43" t="s">
        <v>34</v>
      </c>
      <c r="D23" s="44"/>
      <c r="E23" s="45"/>
      <c r="F23" s="46">
        <f>SUM(D23:E23)</f>
        <v>0</v>
      </c>
      <c r="G23" s="45"/>
      <c r="H23" s="47">
        <f>SUM(F23:G23)</f>
        <v>0</v>
      </c>
    </row>
    <row r="24" spans="1:8" s="48" customFormat="1" ht="24" x14ac:dyDescent="0.2">
      <c r="A24" s="41" t="s">
        <v>35</v>
      </c>
      <c r="B24" s="42">
        <v>638</v>
      </c>
      <c r="C24" s="43" t="s">
        <v>36</v>
      </c>
      <c r="D24" s="44">
        <v>40000</v>
      </c>
      <c r="E24" s="45">
        <v>8026.45</v>
      </c>
      <c r="F24" s="46">
        <f>SUM(D24:E24)</f>
        <v>48026.45</v>
      </c>
      <c r="G24" s="45"/>
      <c r="H24" s="47">
        <f>SUM(F24:G24)</f>
        <v>48026.45</v>
      </c>
    </row>
    <row r="25" spans="1:8" x14ac:dyDescent="0.25">
      <c r="A25" s="34" t="s">
        <v>17</v>
      </c>
      <c r="B25" s="35"/>
      <c r="C25" s="36" t="s">
        <v>37</v>
      </c>
      <c r="D25" s="37">
        <f>SUM(D26:D27)</f>
        <v>8822.7000000000007</v>
      </c>
      <c r="E25" s="37">
        <f>SUM(E26:E27)</f>
        <v>24952.5</v>
      </c>
      <c r="F25" s="38">
        <f>SUM(F26:F27)</f>
        <v>33775.199999999997</v>
      </c>
      <c r="G25" s="39">
        <f>SUM(G26:G27)</f>
        <v>0</v>
      </c>
      <c r="H25" s="40">
        <f>SUM(H26:H27)</f>
        <v>33775.199999999997</v>
      </c>
    </row>
    <row r="26" spans="1:8" s="48" customFormat="1" ht="24" x14ac:dyDescent="0.2">
      <c r="A26" s="41" t="s">
        <v>38</v>
      </c>
      <c r="B26" s="42">
        <v>663</v>
      </c>
      <c r="C26" s="43" t="s">
        <v>39</v>
      </c>
      <c r="D26" s="44">
        <v>8822.7000000000007</v>
      </c>
      <c r="E26" s="45">
        <v>24952.5</v>
      </c>
      <c r="F26" s="46">
        <f>SUM(D26:E26)</f>
        <v>33775.199999999997</v>
      </c>
      <c r="G26" s="45"/>
      <c r="H26" s="47">
        <f>SUM(F26:G26)</f>
        <v>33775.199999999997</v>
      </c>
    </row>
    <row r="27" spans="1:8" s="48" customFormat="1" ht="12" x14ac:dyDescent="0.2">
      <c r="A27" s="41"/>
      <c r="B27" s="42">
        <v>683</v>
      </c>
      <c r="C27" s="43" t="s">
        <v>24</v>
      </c>
      <c r="D27" s="44"/>
      <c r="E27" s="45"/>
      <c r="F27" s="46">
        <f>SUM(D27:E27)</f>
        <v>0</v>
      </c>
      <c r="G27" s="45"/>
      <c r="H27" s="47">
        <f>SUM(F27:G27)</f>
        <v>0</v>
      </c>
    </row>
    <row r="28" spans="1:8" ht="24.75" x14ac:dyDescent="0.25">
      <c r="A28" s="34" t="s">
        <v>17</v>
      </c>
      <c r="B28" s="35"/>
      <c r="C28" s="36" t="s">
        <v>40</v>
      </c>
      <c r="D28" s="37">
        <f>SUM(D29:D30)</f>
        <v>840</v>
      </c>
      <c r="E28" s="37">
        <f>SUM(E29:E30)</f>
        <v>0</v>
      </c>
      <c r="F28" s="38">
        <f>SUM(F29:F30)</f>
        <v>840</v>
      </c>
      <c r="G28" s="39">
        <f>SUM(G29:G30)</f>
        <v>0</v>
      </c>
      <c r="H28" s="40">
        <f>SUM(H29:H30)</f>
        <v>840</v>
      </c>
    </row>
    <row r="29" spans="1:8" s="48" customFormat="1" ht="12" x14ac:dyDescent="0.2">
      <c r="A29" s="41" t="s">
        <v>41</v>
      </c>
      <c r="B29" s="42">
        <v>721</v>
      </c>
      <c r="C29" s="43" t="s">
        <v>42</v>
      </c>
      <c r="D29" s="44">
        <v>840</v>
      </c>
      <c r="E29" s="45"/>
      <c r="F29" s="46">
        <f>SUM(D29:E29)</f>
        <v>840</v>
      </c>
      <c r="G29" s="45"/>
      <c r="H29" s="47">
        <f>SUM(F29:G29)</f>
        <v>840</v>
      </c>
    </row>
    <row r="30" spans="1:8" s="48" customFormat="1" ht="12" x14ac:dyDescent="0.2">
      <c r="A30" s="49"/>
      <c r="B30" s="50">
        <v>722</v>
      </c>
      <c r="C30" s="51" t="s">
        <v>43</v>
      </c>
      <c r="D30" s="52"/>
      <c r="E30" s="53"/>
      <c r="F30" s="54">
        <f>SUM(D30:E30)</f>
        <v>0</v>
      </c>
      <c r="G30" s="53"/>
      <c r="H30" s="55">
        <f>SUM(F30:G30)</f>
        <v>0</v>
      </c>
    </row>
    <row r="31" spans="1:8" s="48" customFormat="1" ht="12" x14ac:dyDescent="0.2">
      <c r="A31" s="56"/>
      <c r="B31" s="57"/>
      <c r="C31" s="56"/>
      <c r="D31" s="58"/>
      <c r="E31" s="58"/>
      <c r="F31" s="58"/>
      <c r="G31" s="59"/>
      <c r="H31" s="60"/>
    </row>
    <row r="32" spans="1:8" s="14" customFormat="1" ht="36" x14ac:dyDescent="0.25">
      <c r="A32" s="8" t="s">
        <v>3</v>
      </c>
      <c r="B32" s="9" t="s">
        <v>4</v>
      </c>
      <c r="C32" s="10" t="s">
        <v>44</v>
      </c>
      <c r="D32" s="9" t="str">
        <f>+D5</f>
        <v>PLAN 2019.</v>
      </c>
      <c r="E32" s="9" t="s">
        <v>7</v>
      </c>
      <c r="F32" s="61" t="str">
        <f>+F5</f>
        <v>3. REBALANS 2019.</v>
      </c>
      <c r="G32" s="62" t="str">
        <f>+G5</f>
        <v>Iznos promjene</v>
      </c>
      <c r="H32" s="13" t="str">
        <f>+H5</f>
        <v>2. REBALANS 2019.</v>
      </c>
    </row>
    <row r="33" spans="1:8" x14ac:dyDescent="0.25">
      <c r="A33" s="63">
        <v>1</v>
      </c>
      <c r="B33" s="64">
        <v>2</v>
      </c>
      <c r="C33" s="64">
        <v>3</v>
      </c>
      <c r="D33" s="64">
        <v>4</v>
      </c>
      <c r="E33" s="64">
        <v>5</v>
      </c>
      <c r="F33" s="65" t="s">
        <v>10</v>
      </c>
      <c r="G33" s="66">
        <v>7</v>
      </c>
      <c r="H33" s="67" t="s">
        <v>11</v>
      </c>
    </row>
    <row r="34" spans="1:8" ht="24.75" x14ac:dyDescent="0.25">
      <c r="A34" s="68" t="s">
        <v>12</v>
      </c>
      <c r="B34" s="22" t="str">
        <f>+B3</f>
        <v>SŠ ELEKTROTEHNIČKA ŠKOLA, SPLIT</v>
      </c>
      <c r="C34" s="22"/>
      <c r="D34" s="69">
        <f t="shared" ref="D34:H35" si="1">SUM(D35)</f>
        <v>2248832.04</v>
      </c>
      <c r="E34" s="69">
        <f t="shared" si="1"/>
        <v>123810.56999999999</v>
      </c>
      <c r="F34" s="70">
        <f t="shared" si="1"/>
        <v>2352990.5499999998</v>
      </c>
      <c r="G34" s="71">
        <f t="shared" si="1"/>
        <v>0</v>
      </c>
      <c r="H34" s="72">
        <f t="shared" si="1"/>
        <v>4273943.3499999996</v>
      </c>
    </row>
    <row r="35" spans="1:8" ht="24.75" x14ac:dyDescent="0.25">
      <c r="A35" s="27" t="s">
        <v>45</v>
      </c>
      <c r="B35" s="28"/>
      <c r="C35" s="29" t="s">
        <v>46</v>
      </c>
      <c r="D35" s="30">
        <f t="shared" si="1"/>
        <v>2248832.04</v>
      </c>
      <c r="E35" s="30">
        <f t="shared" si="1"/>
        <v>123810.56999999999</v>
      </c>
      <c r="F35" s="73">
        <f t="shared" si="1"/>
        <v>2352990.5499999998</v>
      </c>
      <c r="G35" s="74">
        <f t="shared" si="1"/>
        <v>0</v>
      </c>
      <c r="H35" s="33">
        <f t="shared" si="1"/>
        <v>4273943.3499999996</v>
      </c>
    </row>
    <row r="36" spans="1:8" x14ac:dyDescent="0.25">
      <c r="A36" s="27" t="s">
        <v>47</v>
      </c>
      <c r="B36" s="28"/>
      <c r="C36" s="29" t="s">
        <v>48</v>
      </c>
      <c r="D36" s="30">
        <f>SUM(D319,D37)</f>
        <v>2248832.04</v>
      </c>
      <c r="E36" s="30">
        <f>SUM(E319,E37)</f>
        <v>123810.56999999999</v>
      </c>
      <c r="F36" s="73">
        <f>SUM(F319,F37)</f>
        <v>2352990.5499999998</v>
      </c>
      <c r="G36" s="74">
        <f>SUM(G306,G37)</f>
        <v>0</v>
      </c>
      <c r="H36" s="33">
        <f>SUM(H306,H37)</f>
        <v>4273943.3499999996</v>
      </c>
    </row>
    <row r="37" spans="1:8" x14ac:dyDescent="0.25">
      <c r="A37" s="75" t="s">
        <v>49</v>
      </c>
      <c r="B37" s="76"/>
      <c r="C37" s="77" t="s">
        <v>50</v>
      </c>
      <c r="D37" s="78">
        <f>SUM(D38,D104,D129,D231,D267,D273,D283,D294,D305,D308)</f>
        <v>1705695.3699999999</v>
      </c>
      <c r="E37" s="78">
        <f>SUM(E38,E104,E129,E231,E267,E273,E283,E294,E305,E308)</f>
        <v>115784.12</v>
      </c>
      <c r="F37" s="78">
        <f>SUM(F38,F104,F129,F231,F267,F273,F283,F294,F305,F308)</f>
        <v>1821479.49</v>
      </c>
      <c r="G37" s="79">
        <f>SUM(G38,G104,G129,G229,G265,G271,G281,G292,G303)</f>
        <v>0</v>
      </c>
      <c r="H37" s="80">
        <f>SUM(H38,H104,H129,H229,H265,H271,H281,H292,H303)</f>
        <v>2265899.34</v>
      </c>
    </row>
    <row r="38" spans="1:8" ht="15" customHeight="1" x14ac:dyDescent="0.25">
      <c r="A38" s="81" t="s">
        <v>51</v>
      </c>
      <c r="B38" s="82"/>
      <c r="C38" s="83" t="s">
        <v>52</v>
      </c>
      <c r="D38" s="84">
        <f>SUM(D39,D51,D58,D70,D81,D93)</f>
        <v>1301605.75</v>
      </c>
      <c r="E38" s="84">
        <f>SUM(E39,E51,E58,E70,E81,E93)</f>
        <v>52661.43</v>
      </c>
      <c r="F38" s="85">
        <f>SUM(F39,F51,F58,F70,F81,F93)</f>
        <v>1354267.18</v>
      </c>
      <c r="G38" s="86">
        <f>SUM(G39,G51,G58,G70,G81,G93)</f>
        <v>0</v>
      </c>
      <c r="H38" s="87">
        <f>SUM(H39,H51,H58,H70,H81,H93)</f>
        <v>1354267.18</v>
      </c>
    </row>
    <row r="39" spans="1:8" ht="15" customHeight="1" x14ac:dyDescent="0.25">
      <c r="A39" s="34" t="s">
        <v>17</v>
      </c>
      <c r="B39" s="35"/>
      <c r="C39" s="36" t="s">
        <v>18</v>
      </c>
      <c r="D39" s="37">
        <f>SUM(D40:D50)</f>
        <v>123050</v>
      </c>
      <c r="E39" s="37">
        <f>SUM(E40:E50)</f>
        <v>45383.62</v>
      </c>
      <c r="F39" s="88">
        <f>SUM(F40:F50)</f>
        <v>168433.62</v>
      </c>
      <c r="G39" s="89">
        <f>SUM(G40:G50)</f>
        <v>0</v>
      </c>
      <c r="H39" s="40">
        <f>SUM(H40:H50)</f>
        <v>168433.62</v>
      </c>
    </row>
    <row r="40" spans="1:8" x14ac:dyDescent="0.25">
      <c r="A40" s="41" t="s">
        <v>53</v>
      </c>
      <c r="B40" s="42">
        <v>311</v>
      </c>
      <c r="C40" s="43" t="s">
        <v>54</v>
      </c>
      <c r="D40" s="44">
        <v>40000</v>
      </c>
      <c r="E40" s="45">
        <v>49496.11</v>
      </c>
      <c r="F40" s="90">
        <f t="shared" ref="F40:F50" si="2">SUM(D40:E40)</f>
        <v>89496.11</v>
      </c>
      <c r="G40" s="91"/>
      <c r="H40" s="47">
        <f t="shared" ref="H40:H50" si="3">SUM(F40:G40)</f>
        <v>89496.11</v>
      </c>
    </row>
    <row r="41" spans="1:8" x14ac:dyDescent="0.25">
      <c r="A41" s="41" t="s">
        <v>55</v>
      </c>
      <c r="B41" s="42">
        <v>312</v>
      </c>
      <c r="C41" s="43" t="s">
        <v>56</v>
      </c>
      <c r="D41" s="44">
        <v>25170</v>
      </c>
      <c r="E41" s="45"/>
      <c r="F41" s="90">
        <f t="shared" si="2"/>
        <v>25170</v>
      </c>
      <c r="G41" s="91"/>
      <c r="H41" s="47">
        <f t="shared" si="3"/>
        <v>25170</v>
      </c>
    </row>
    <row r="42" spans="1:8" x14ac:dyDescent="0.25">
      <c r="A42" s="41" t="s">
        <v>57</v>
      </c>
      <c r="B42" s="42">
        <v>313</v>
      </c>
      <c r="C42" s="43" t="s">
        <v>58</v>
      </c>
      <c r="D42" s="44">
        <v>6880</v>
      </c>
      <c r="E42" s="45">
        <v>8000</v>
      </c>
      <c r="F42" s="90">
        <f t="shared" si="2"/>
        <v>14880</v>
      </c>
      <c r="G42" s="91"/>
      <c r="H42" s="47">
        <f t="shared" si="3"/>
        <v>14880</v>
      </c>
    </row>
    <row r="43" spans="1:8" x14ac:dyDescent="0.25">
      <c r="A43" s="41" t="s">
        <v>59</v>
      </c>
      <c r="B43" s="42">
        <v>321</v>
      </c>
      <c r="C43" s="43" t="s">
        <v>60</v>
      </c>
      <c r="D43" s="44">
        <v>15000</v>
      </c>
      <c r="E43" s="45">
        <v>-8000</v>
      </c>
      <c r="F43" s="90">
        <f t="shared" si="2"/>
        <v>7000</v>
      </c>
      <c r="G43" s="91"/>
      <c r="H43" s="47">
        <f t="shared" si="3"/>
        <v>7000</v>
      </c>
    </row>
    <row r="44" spans="1:8" s="48" customFormat="1" ht="12" x14ac:dyDescent="0.2">
      <c r="A44" s="41" t="s">
        <v>61</v>
      </c>
      <c r="B44" s="42">
        <v>322</v>
      </c>
      <c r="C44" s="43" t="s">
        <v>62</v>
      </c>
      <c r="D44" s="44">
        <v>10000</v>
      </c>
      <c r="E44" s="45">
        <v>-7000</v>
      </c>
      <c r="F44" s="90">
        <f t="shared" si="2"/>
        <v>3000</v>
      </c>
      <c r="G44" s="91"/>
      <c r="H44" s="47">
        <f t="shared" si="3"/>
        <v>3000</v>
      </c>
    </row>
    <row r="45" spans="1:8" s="48" customFormat="1" ht="12" x14ac:dyDescent="0.2">
      <c r="A45" s="41" t="s">
        <v>63</v>
      </c>
      <c r="B45" s="42">
        <v>323</v>
      </c>
      <c r="C45" s="43" t="s">
        <v>64</v>
      </c>
      <c r="D45" s="44">
        <v>10000</v>
      </c>
      <c r="E45" s="45">
        <v>3000</v>
      </c>
      <c r="F45" s="90">
        <f t="shared" si="2"/>
        <v>13000</v>
      </c>
      <c r="G45" s="91"/>
      <c r="H45" s="47">
        <f t="shared" si="3"/>
        <v>13000</v>
      </c>
    </row>
    <row r="46" spans="1:8" s="48" customFormat="1" ht="24" x14ac:dyDescent="0.2">
      <c r="A46" s="41"/>
      <c r="B46" s="42">
        <v>324</v>
      </c>
      <c r="C46" s="43" t="s">
        <v>65</v>
      </c>
      <c r="D46" s="44"/>
      <c r="E46" s="45">
        <v>387.51</v>
      </c>
      <c r="F46" s="90">
        <f t="shared" si="2"/>
        <v>387.51</v>
      </c>
      <c r="G46" s="91"/>
      <c r="H46" s="47">
        <f t="shared" si="3"/>
        <v>387.51</v>
      </c>
    </row>
    <row r="47" spans="1:8" s="48" customFormat="1" ht="12" x14ac:dyDescent="0.2">
      <c r="A47" s="41" t="s">
        <v>66</v>
      </c>
      <c r="B47" s="42">
        <v>329</v>
      </c>
      <c r="C47" s="43" t="s">
        <v>67</v>
      </c>
      <c r="D47" s="44">
        <v>13000</v>
      </c>
      <c r="E47" s="45"/>
      <c r="F47" s="90">
        <f t="shared" si="2"/>
        <v>13000</v>
      </c>
      <c r="G47" s="91"/>
      <c r="H47" s="47">
        <f t="shared" si="3"/>
        <v>13000</v>
      </c>
    </row>
    <row r="48" spans="1:8" s="48" customFormat="1" ht="12" x14ac:dyDescent="0.2">
      <c r="A48" s="41" t="s">
        <v>68</v>
      </c>
      <c r="B48" s="42">
        <v>343</v>
      </c>
      <c r="C48" s="43" t="s">
        <v>69</v>
      </c>
      <c r="D48" s="44">
        <v>3000</v>
      </c>
      <c r="E48" s="45">
        <v>-1800</v>
      </c>
      <c r="F48" s="90">
        <f t="shared" si="2"/>
        <v>1200</v>
      </c>
      <c r="G48" s="91"/>
      <c r="H48" s="47">
        <f t="shared" si="3"/>
        <v>1200</v>
      </c>
    </row>
    <row r="49" spans="1:9" s="48" customFormat="1" ht="12" x14ac:dyDescent="0.2">
      <c r="A49" s="41"/>
      <c r="B49" s="42">
        <v>381</v>
      </c>
      <c r="C49" s="43" t="s">
        <v>70</v>
      </c>
      <c r="D49" s="44"/>
      <c r="E49" s="45">
        <v>1300</v>
      </c>
      <c r="F49" s="90">
        <f t="shared" si="2"/>
        <v>1300</v>
      </c>
      <c r="G49" s="91"/>
      <c r="H49" s="47">
        <f t="shared" si="3"/>
        <v>1300</v>
      </c>
    </row>
    <row r="50" spans="1:9" s="48" customFormat="1" ht="12" x14ac:dyDescent="0.2">
      <c r="A50" s="41"/>
      <c r="B50" s="42">
        <v>383</v>
      </c>
      <c r="C50" s="43" t="s">
        <v>71</v>
      </c>
      <c r="D50" s="44"/>
      <c r="E50" s="45"/>
      <c r="F50" s="90">
        <f t="shared" si="2"/>
        <v>0</v>
      </c>
      <c r="G50" s="91"/>
      <c r="H50" s="47">
        <f t="shared" si="3"/>
        <v>0</v>
      </c>
    </row>
    <row r="51" spans="1:9" s="48" customFormat="1" ht="24" x14ac:dyDescent="0.2">
      <c r="A51" s="92" t="s">
        <v>17</v>
      </c>
      <c r="B51" s="93"/>
      <c r="C51" s="94" t="s">
        <v>72</v>
      </c>
      <c r="D51" s="95">
        <f>SUM(D52:D57)</f>
        <v>851447</v>
      </c>
      <c r="E51" s="95">
        <f>SUM(E52:E57)</f>
        <v>-9520</v>
      </c>
      <c r="F51" s="96">
        <f>SUM(F52:F57)</f>
        <v>841927</v>
      </c>
      <c r="G51" s="97">
        <f>SUM(G52:G57)</f>
        <v>0</v>
      </c>
      <c r="H51" s="98">
        <f>SUM(H52:H57)</f>
        <v>841927</v>
      </c>
    </row>
    <row r="52" spans="1:9" ht="22.5" customHeight="1" x14ac:dyDescent="0.25">
      <c r="A52" s="41" t="s">
        <v>73</v>
      </c>
      <c r="B52" s="42">
        <v>321</v>
      </c>
      <c r="C52" s="43" t="s">
        <v>60</v>
      </c>
      <c r="D52" s="44">
        <v>243000</v>
      </c>
      <c r="E52" s="45">
        <v>-46700</v>
      </c>
      <c r="F52" s="90">
        <f t="shared" ref="F52:F57" si="4">SUM(D52:E52)</f>
        <v>196300</v>
      </c>
      <c r="G52" s="91"/>
      <c r="H52" s="47">
        <f t="shared" ref="H52:H57" si="5">SUM(F52:G52)</f>
        <v>196300</v>
      </c>
      <c r="I52" s="99"/>
    </row>
    <row r="53" spans="1:9" s="48" customFormat="1" ht="12" x14ac:dyDescent="0.2">
      <c r="A53" s="41" t="s">
        <v>74</v>
      </c>
      <c r="B53" s="42">
        <v>322</v>
      </c>
      <c r="C53" s="43" t="s">
        <v>62</v>
      </c>
      <c r="D53" s="44">
        <v>400990</v>
      </c>
      <c r="E53" s="45">
        <v>69597</v>
      </c>
      <c r="F53" s="90">
        <f t="shared" si="4"/>
        <v>470587</v>
      </c>
      <c r="G53" s="91"/>
      <c r="H53" s="47">
        <f t="shared" si="5"/>
        <v>470587</v>
      </c>
    </row>
    <row r="54" spans="1:9" s="48" customFormat="1" ht="12" x14ac:dyDescent="0.2">
      <c r="A54" s="41" t="s">
        <v>75</v>
      </c>
      <c r="B54" s="42">
        <v>323</v>
      </c>
      <c r="C54" s="43" t="s">
        <v>64</v>
      </c>
      <c r="D54" s="44">
        <v>173957</v>
      </c>
      <c r="E54" s="45">
        <v>-25557</v>
      </c>
      <c r="F54" s="90">
        <f t="shared" si="4"/>
        <v>148400</v>
      </c>
      <c r="G54" s="91"/>
      <c r="H54" s="47">
        <f t="shared" si="5"/>
        <v>148400</v>
      </c>
    </row>
    <row r="55" spans="1:9" s="48" customFormat="1" ht="24" x14ac:dyDescent="0.2">
      <c r="A55" s="41" t="s">
        <v>76</v>
      </c>
      <c r="B55" s="42">
        <v>324</v>
      </c>
      <c r="C55" s="43" t="s">
        <v>65</v>
      </c>
      <c r="D55" s="44">
        <v>2500</v>
      </c>
      <c r="E55" s="45">
        <v>-2500</v>
      </c>
      <c r="F55" s="90">
        <f t="shared" si="4"/>
        <v>0</v>
      </c>
      <c r="G55" s="91"/>
      <c r="H55" s="47">
        <f t="shared" si="5"/>
        <v>0</v>
      </c>
    </row>
    <row r="56" spans="1:9" s="48" customFormat="1" ht="12" x14ac:dyDescent="0.2">
      <c r="A56" s="41" t="s">
        <v>77</v>
      </c>
      <c r="B56" s="42">
        <v>329</v>
      </c>
      <c r="C56" s="43" t="s">
        <v>67</v>
      </c>
      <c r="D56" s="44">
        <v>17000</v>
      </c>
      <c r="E56" s="45"/>
      <c r="F56" s="90">
        <f t="shared" si="4"/>
        <v>17000</v>
      </c>
      <c r="G56" s="91"/>
      <c r="H56" s="47">
        <f t="shared" si="5"/>
        <v>17000</v>
      </c>
    </row>
    <row r="57" spans="1:9" s="48" customFormat="1" ht="12" x14ac:dyDescent="0.2">
      <c r="A57" s="41" t="s">
        <v>78</v>
      </c>
      <c r="B57" s="42">
        <v>343</v>
      </c>
      <c r="C57" s="43" t="s">
        <v>69</v>
      </c>
      <c r="D57" s="44">
        <v>14000</v>
      </c>
      <c r="E57" s="45">
        <v>-4360</v>
      </c>
      <c r="F57" s="90">
        <f t="shared" si="4"/>
        <v>9640</v>
      </c>
      <c r="G57" s="91"/>
      <c r="H57" s="47">
        <f t="shared" si="5"/>
        <v>9640</v>
      </c>
    </row>
    <row r="58" spans="1:9" s="48" customFormat="1" ht="24" x14ac:dyDescent="0.2">
      <c r="A58" s="34" t="s">
        <v>17</v>
      </c>
      <c r="B58" s="35"/>
      <c r="C58" s="36" t="s">
        <v>79</v>
      </c>
      <c r="D58" s="37">
        <f>SUM(D59:D69)</f>
        <v>169286.05</v>
      </c>
      <c r="E58" s="37">
        <f>SUM(E59:E69)</f>
        <v>0</v>
      </c>
      <c r="F58" s="88">
        <f>SUM(F59:F69)</f>
        <v>169286.05</v>
      </c>
      <c r="G58" s="89">
        <f>SUM(G59:G69)</f>
        <v>0</v>
      </c>
      <c r="H58" s="40">
        <f>SUM(H59:H69)</f>
        <v>169286.05</v>
      </c>
    </row>
    <row r="59" spans="1:9" ht="26.25" customHeight="1" x14ac:dyDescent="0.25">
      <c r="A59" s="41" t="s">
        <v>80</v>
      </c>
      <c r="B59" s="42">
        <v>311</v>
      </c>
      <c r="C59" s="43" t="s">
        <v>54</v>
      </c>
      <c r="D59" s="44">
        <v>30000</v>
      </c>
      <c r="E59" s="45"/>
      <c r="F59" s="90">
        <f t="shared" ref="F59:F69" si="6">SUM(D59:E59)</f>
        <v>30000</v>
      </c>
      <c r="G59" s="91"/>
      <c r="H59" s="47">
        <f t="shared" ref="H59:H80" si="7">SUM(F59:G59)</f>
        <v>30000</v>
      </c>
    </row>
    <row r="60" spans="1:9" s="48" customFormat="1" ht="12" x14ac:dyDescent="0.2">
      <c r="A60" s="41" t="s">
        <v>81</v>
      </c>
      <c r="B60" s="42">
        <v>312</v>
      </c>
      <c r="C60" s="43" t="s">
        <v>56</v>
      </c>
      <c r="D60" s="44">
        <v>30000</v>
      </c>
      <c r="E60" s="45"/>
      <c r="F60" s="90">
        <f t="shared" si="6"/>
        <v>30000</v>
      </c>
      <c r="G60" s="91"/>
      <c r="H60" s="47">
        <f t="shared" si="7"/>
        <v>30000</v>
      </c>
    </row>
    <row r="61" spans="1:9" s="48" customFormat="1" ht="12" x14ac:dyDescent="0.2">
      <c r="A61" s="41" t="s">
        <v>82</v>
      </c>
      <c r="B61" s="42">
        <v>313</v>
      </c>
      <c r="C61" s="43" t="s">
        <v>58</v>
      </c>
      <c r="D61" s="44">
        <v>4950</v>
      </c>
      <c r="E61" s="45"/>
      <c r="F61" s="90">
        <f t="shared" si="6"/>
        <v>4950</v>
      </c>
      <c r="G61" s="91"/>
      <c r="H61" s="47">
        <f t="shared" si="7"/>
        <v>4950</v>
      </c>
    </row>
    <row r="62" spans="1:9" s="48" customFormat="1" ht="12" x14ac:dyDescent="0.2">
      <c r="A62" s="41" t="s">
        <v>83</v>
      </c>
      <c r="B62" s="42">
        <v>321</v>
      </c>
      <c r="C62" s="43" t="s">
        <v>60</v>
      </c>
      <c r="D62" s="44">
        <v>2000</v>
      </c>
      <c r="E62" s="45"/>
      <c r="F62" s="90">
        <f t="shared" si="6"/>
        <v>2000</v>
      </c>
      <c r="G62" s="91"/>
      <c r="H62" s="47">
        <f t="shared" si="7"/>
        <v>2000</v>
      </c>
    </row>
    <row r="63" spans="1:9" s="48" customFormat="1" ht="12" x14ac:dyDescent="0.2">
      <c r="A63" s="41" t="s">
        <v>84</v>
      </c>
      <c r="B63" s="42">
        <v>322</v>
      </c>
      <c r="C63" s="43" t="s">
        <v>62</v>
      </c>
      <c r="D63" s="44">
        <v>40000</v>
      </c>
      <c r="E63" s="45"/>
      <c r="F63" s="90">
        <f t="shared" si="6"/>
        <v>40000</v>
      </c>
      <c r="G63" s="91"/>
      <c r="H63" s="47">
        <f t="shared" si="7"/>
        <v>40000</v>
      </c>
    </row>
    <row r="64" spans="1:9" s="48" customFormat="1" ht="12" x14ac:dyDescent="0.2">
      <c r="A64" s="41" t="s">
        <v>85</v>
      </c>
      <c r="B64" s="42">
        <v>323</v>
      </c>
      <c r="C64" s="43" t="s">
        <v>64</v>
      </c>
      <c r="D64" s="44">
        <v>40000</v>
      </c>
      <c r="E64" s="45"/>
      <c r="F64" s="90">
        <f t="shared" si="6"/>
        <v>40000</v>
      </c>
      <c r="G64" s="91"/>
      <c r="H64" s="47">
        <f t="shared" si="7"/>
        <v>40000</v>
      </c>
    </row>
    <row r="65" spans="1:8" s="48" customFormat="1" ht="24" x14ac:dyDescent="0.2">
      <c r="A65" s="41" t="s">
        <v>86</v>
      </c>
      <c r="B65" s="42">
        <v>324</v>
      </c>
      <c r="C65" s="43" t="s">
        <v>65</v>
      </c>
      <c r="D65" s="44">
        <v>2740.13</v>
      </c>
      <c r="E65" s="45"/>
      <c r="F65" s="90">
        <f t="shared" si="6"/>
        <v>2740.13</v>
      </c>
      <c r="G65" s="91"/>
      <c r="H65" s="47">
        <f t="shared" si="7"/>
        <v>2740.13</v>
      </c>
    </row>
    <row r="66" spans="1:8" s="48" customFormat="1" ht="12" x14ac:dyDescent="0.2">
      <c r="A66" s="41" t="s">
        <v>87</v>
      </c>
      <c r="B66" s="42">
        <v>329</v>
      </c>
      <c r="C66" s="43" t="s">
        <v>67</v>
      </c>
      <c r="D66" s="44">
        <v>19595.919999999998</v>
      </c>
      <c r="E66" s="45"/>
      <c r="F66" s="90">
        <f t="shared" si="6"/>
        <v>19595.919999999998</v>
      </c>
      <c r="G66" s="91"/>
      <c r="H66" s="47">
        <f t="shared" si="7"/>
        <v>19595.919999999998</v>
      </c>
    </row>
    <row r="67" spans="1:8" s="48" customFormat="1" ht="12" x14ac:dyDescent="0.2">
      <c r="A67" s="41"/>
      <c r="B67" s="42">
        <v>343</v>
      </c>
      <c r="C67" s="43" t="s">
        <v>69</v>
      </c>
      <c r="D67" s="44"/>
      <c r="E67" s="45"/>
      <c r="F67" s="90">
        <f t="shared" si="6"/>
        <v>0</v>
      </c>
      <c r="G67" s="91"/>
      <c r="H67" s="47">
        <f t="shared" si="7"/>
        <v>0</v>
      </c>
    </row>
    <row r="68" spans="1:8" s="48" customFormat="1" ht="12" x14ac:dyDescent="0.2">
      <c r="A68" s="41"/>
      <c r="B68" s="42">
        <v>381</v>
      </c>
      <c r="C68" s="43" t="s">
        <v>70</v>
      </c>
      <c r="D68" s="44"/>
      <c r="E68" s="45"/>
      <c r="F68" s="90">
        <f t="shared" si="6"/>
        <v>0</v>
      </c>
      <c r="G68" s="91"/>
      <c r="H68" s="47">
        <f t="shared" si="7"/>
        <v>0</v>
      </c>
    </row>
    <row r="69" spans="1:8" s="48" customFormat="1" ht="12" x14ac:dyDescent="0.2">
      <c r="A69" s="41"/>
      <c r="B69" s="42">
        <v>383</v>
      </c>
      <c r="C69" s="43" t="s">
        <v>71</v>
      </c>
      <c r="D69" s="44"/>
      <c r="E69" s="45"/>
      <c r="F69" s="90">
        <f t="shared" si="6"/>
        <v>0</v>
      </c>
      <c r="G69" s="91"/>
      <c r="H69" s="47">
        <f t="shared" si="7"/>
        <v>0</v>
      </c>
    </row>
    <row r="70" spans="1:8" s="48" customFormat="1" ht="24" x14ac:dyDescent="0.2">
      <c r="A70" s="34" t="s">
        <v>17</v>
      </c>
      <c r="B70" s="35"/>
      <c r="C70" s="36" t="s">
        <v>25</v>
      </c>
      <c r="D70" s="37">
        <f>SUM(D71:D80)</f>
        <v>125000</v>
      </c>
      <c r="E70" s="37">
        <f>SUM(E71:E80)</f>
        <v>6626.06</v>
      </c>
      <c r="F70" s="88">
        <f>SUM(F71:F80)</f>
        <v>131626.06</v>
      </c>
      <c r="G70" s="89">
        <f>SUM(G71:G80)</f>
        <v>0</v>
      </c>
      <c r="H70" s="40">
        <f>SUM(H71:H80)</f>
        <v>131626.06</v>
      </c>
    </row>
    <row r="71" spans="1:8" x14ac:dyDescent="0.25">
      <c r="A71" s="41"/>
      <c r="B71" s="42">
        <v>311</v>
      </c>
      <c r="C71" s="43" t="s">
        <v>54</v>
      </c>
      <c r="D71" s="44"/>
      <c r="E71" s="45"/>
      <c r="F71" s="90">
        <f t="shared" ref="F71:F80" si="8">SUM(D71:E71)</f>
        <v>0</v>
      </c>
      <c r="G71" s="91"/>
      <c r="H71" s="47">
        <f t="shared" si="7"/>
        <v>0</v>
      </c>
    </row>
    <row r="72" spans="1:8" s="48" customFormat="1" ht="12" x14ac:dyDescent="0.2">
      <c r="A72" s="41"/>
      <c r="B72" s="42">
        <v>312</v>
      </c>
      <c r="C72" s="43" t="s">
        <v>56</v>
      </c>
      <c r="D72" s="44"/>
      <c r="E72" s="45"/>
      <c r="F72" s="90">
        <f t="shared" si="8"/>
        <v>0</v>
      </c>
      <c r="G72" s="91"/>
      <c r="H72" s="47">
        <f t="shared" si="7"/>
        <v>0</v>
      </c>
    </row>
    <row r="73" spans="1:8" s="48" customFormat="1" ht="12" x14ac:dyDescent="0.2">
      <c r="A73" s="41"/>
      <c r="B73" s="42">
        <v>313</v>
      </c>
      <c r="C73" s="43" t="s">
        <v>58</v>
      </c>
      <c r="D73" s="44"/>
      <c r="E73" s="45"/>
      <c r="F73" s="90">
        <f t="shared" si="8"/>
        <v>0</v>
      </c>
      <c r="G73" s="91"/>
      <c r="H73" s="47">
        <f t="shared" si="7"/>
        <v>0</v>
      </c>
    </row>
    <row r="74" spans="1:8" s="48" customFormat="1" ht="12" x14ac:dyDescent="0.2">
      <c r="A74" s="41"/>
      <c r="B74" s="42">
        <v>321</v>
      </c>
      <c r="C74" s="43" t="s">
        <v>60</v>
      </c>
      <c r="D74" s="44"/>
      <c r="E74" s="45">
        <v>46.8</v>
      </c>
      <c r="F74" s="90">
        <f t="shared" si="8"/>
        <v>46.8</v>
      </c>
      <c r="G74" s="91"/>
      <c r="H74" s="47">
        <f t="shared" si="7"/>
        <v>46.8</v>
      </c>
    </row>
    <row r="75" spans="1:8" s="48" customFormat="1" ht="12" x14ac:dyDescent="0.2">
      <c r="A75" s="41" t="s">
        <v>88</v>
      </c>
      <c r="B75" s="42">
        <v>322</v>
      </c>
      <c r="C75" s="43" t="s">
        <v>62</v>
      </c>
      <c r="D75" s="44">
        <v>5000</v>
      </c>
      <c r="E75" s="45">
        <v>7165.06</v>
      </c>
      <c r="F75" s="90">
        <f t="shared" si="8"/>
        <v>12165.060000000001</v>
      </c>
      <c r="G75" s="91"/>
      <c r="H75" s="47">
        <f t="shared" si="7"/>
        <v>12165.060000000001</v>
      </c>
    </row>
    <row r="76" spans="1:8" s="48" customFormat="1" ht="12" x14ac:dyDescent="0.2">
      <c r="A76" s="41" t="s">
        <v>89</v>
      </c>
      <c r="B76" s="42">
        <v>323</v>
      </c>
      <c r="C76" s="43" t="s">
        <v>64</v>
      </c>
      <c r="D76" s="44">
        <v>40000</v>
      </c>
      <c r="E76" s="45">
        <v>-2593.1</v>
      </c>
      <c r="F76" s="90">
        <f t="shared" si="8"/>
        <v>37406.9</v>
      </c>
      <c r="G76" s="91"/>
      <c r="H76" s="47">
        <f t="shared" si="7"/>
        <v>37406.9</v>
      </c>
    </row>
    <row r="77" spans="1:8" s="48" customFormat="1" ht="24" x14ac:dyDescent="0.2">
      <c r="A77" s="41"/>
      <c r="B77" s="42">
        <v>324</v>
      </c>
      <c r="C77" s="43" t="s">
        <v>65</v>
      </c>
      <c r="D77" s="44"/>
      <c r="E77" s="45">
        <v>1561.6</v>
      </c>
      <c r="F77" s="90">
        <f t="shared" si="8"/>
        <v>1561.6</v>
      </c>
      <c r="G77" s="91"/>
      <c r="H77" s="47">
        <f t="shared" si="7"/>
        <v>1561.6</v>
      </c>
    </row>
    <row r="78" spans="1:8" s="48" customFormat="1" ht="12" x14ac:dyDescent="0.2">
      <c r="A78" s="41" t="s">
        <v>90</v>
      </c>
      <c r="B78" s="42">
        <v>329</v>
      </c>
      <c r="C78" s="43" t="s">
        <v>67</v>
      </c>
      <c r="D78" s="44">
        <v>80000</v>
      </c>
      <c r="E78" s="45">
        <v>445.7</v>
      </c>
      <c r="F78" s="90">
        <f t="shared" si="8"/>
        <v>80445.7</v>
      </c>
      <c r="G78" s="91"/>
      <c r="H78" s="47">
        <f t="shared" si="7"/>
        <v>80445.7</v>
      </c>
    </row>
    <row r="79" spans="1:8" s="48" customFormat="1" ht="12" x14ac:dyDescent="0.2">
      <c r="A79" s="41"/>
      <c r="B79" s="42">
        <v>343</v>
      </c>
      <c r="C79" s="43" t="s">
        <v>69</v>
      </c>
      <c r="D79" s="44"/>
      <c r="E79" s="45"/>
      <c r="F79" s="90">
        <f t="shared" si="8"/>
        <v>0</v>
      </c>
      <c r="G79" s="91"/>
      <c r="H79" s="47">
        <f t="shared" si="7"/>
        <v>0</v>
      </c>
    </row>
    <row r="80" spans="1:8" s="48" customFormat="1" ht="12" x14ac:dyDescent="0.2">
      <c r="A80" s="41"/>
      <c r="B80" s="42">
        <v>381</v>
      </c>
      <c r="C80" s="43" t="s">
        <v>70</v>
      </c>
      <c r="D80" s="44"/>
      <c r="E80" s="45"/>
      <c r="F80" s="90">
        <f t="shared" si="8"/>
        <v>0</v>
      </c>
      <c r="G80" s="91"/>
      <c r="H80" s="47">
        <f t="shared" si="7"/>
        <v>0</v>
      </c>
    </row>
    <row r="81" spans="1:8" s="48" customFormat="1" ht="12" x14ac:dyDescent="0.2">
      <c r="A81" s="34" t="s">
        <v>17</v>
      </c>
      <c r="B81" s="35"/>
      <c r="C81" s="36" t="s">
        <v>28</v>
      </c>
      <c r="D81" s="37">
        <f>SUM(D82:D92)</f>
        <v>24000</v>
      </c>
      <c r="E81" s="37">
        <f>SUM(E82:E91)</f>
        <v>-14780.75</v>
      </c>
      <c r="F81" s="88">
        <f>SUM(F82:F91)</f>
        <v>9219.25</v>
      </c>
      <c r="G81" s="89">
        <f>SUM(G82:G91)</f>
        <v>0</v>
      </c>
      <c r="H81" s="40">
        <f>SUM(H82:H91)</f>
        <v>9219.25</v>
      </c>
    </row>
    <row r="82" spans="1:8" x14ac:dyDescent="0.25">
      <c r="A82" s="41"/>
      <c r="B82" s="42">
        <v>311</v>
      </c>
      <c r="C82" s="43" t="s">
        <v>54</v>
      </c>
      <c r="D82" s="44"/>
      <c r="E82" s="45"/>
      <c r="F82" s="90">
        <f t="shared" ref="F82:F92" si="9">SUM(D82:E82)</f>
        <v>0</v>
      </c>
      <c r="G82" s="91"/>
      <c r="H82" s="47">
        <f t="shared" ref="H82:H91" si="10">SUM(F82:G82)</f>
        <v>0</v>
      </c>
    </row>
    <row r="83" spans="1:8" s="48" customFormat="1" ht="12" x14ac:dyDescent="0.2">
      <c r="A83" s="41"/>
      <c r="B83" s="42">
        <v>312</v>
      </c>
      <c r="C83" s="43" t="s">
        <v>56</v>
      </c>
      <c r="D83" s="44"/>
      <c r="E83" s="45"/>
      <c r="F83" s="90">
        <f t="shared" si="9"/>
        <v>0</v>
      </c>
      <c r="G83" s="91"/>
      <c r="H83" s="47">
        <f t="shared" si="10"/>
        <v>0</v>
      </c>
    </row>
    <row r="84" spans="1:8" s="48" customFormat="1" ht="12" x14ac:dyDescent="0.2">
      <c r="A84" s="41"/>
      <c r="B84" s="42">
        <v>313</v>
      </c>
      <c r="C84" s="43" t="s">
        <v>58</v>
      </c>
      <c r="D84" s="44"/>
      <c r="E84" s="45"/>
      <c r="F84" s="90">
        <f t="shared" si="9"/>
        <v>0</v>
      </c>
      <c r="G84" s="91"/>
      <c r="H84" s="47">
        <f t="shared" si="10"/>
        <v>0</v>
      </c>
    </row>
    <row r="85" spans="1:8" s="48" customFormat="1" ht="12" x14ac:dyDescent="0.2">
      <c r="A85" s="41"/>
      <c r="B85" s="42">
        <v>321</v>
      </c>
      <c r="C85" s="43" t="s">
        <v>60</v>
      </c>
      <c r="D85" s="44"/>
      <c r="E85" s="45">
        <v>3298</v>
      </c>
      <c r="F85" s="90">
        <f t="shared" si="9"/>
        <v>3298</v>
      </c>
      <c r="G85" s="91"/>
      <c r="H85" s="47">
        <f t="shared" si="10"/>
        <v>3298</v>
      </c>
    </row>
    <row r="86" spans="1:8" s="48" customFormat="1" ht="12" x14ac:dyDescent="0.2">
      <c r="A86" s="41" t="s">
        <v>91</v>
      </c>
      <c r="B86" s="42">
        <v>322</v>
      </c>
      <c r="C86" s="43" t="s">
        <v>62</v>
      </c>
      <c r="D86" s="44">
        <v>24000</v>
      </c>
      <c r="E86" s="45">
        <v>-18078.75</v>
      </c>
      <c r="F86" s="90">
        <f t="shared" si="9"/>
        <v>5921.25</v>
      </c>
      <c r="G86" s="91"/>
      <c r="H86" s="47">
        <f t="shared" si="10"/>
        <v>5921.25</v>
      </c>
    </row>
    <row r="87" spans="1:8" s="48" customFormat="1" ht="12" x14ac:dyDescent="0.2">
      <c r="A87" s="41"/>
      <c r="B87" s="42">
        <v>323</v>
      </c>
      <c r="C87" s="43" t="s">
        <v>64</v>
      </c>
      <c r="D87" s="44"/>
      <c r="E87" s="45"/>
      <c r="F87" s="90">
        <f t="shared" si="9"/>
        <v>0</v>
      </c>
      <c r="G87" s="91"/>
      <c r="H87" s="47">
        <f t="shared" si="10"/>
        <v>0</v>
      </c>
    </row>
    <row r="88" spans="1:8" s="48" customFormat="1" ht="24" x14ac:dyDescent="0.2">
      <c r="A88" s="41"/>
      <c r="B88" s="42">
        <v>324</v>
      </c>
      <c r="C88" s="43" t="s">
        <v>65</v>
      </c>
      <c r="D88" s="44"/>
      <c r="E88" s="45"/>
      <c r="F88" s="90">
        <f t="shared" si="9"/>
        <v>0</v>
      </c>
      <c r="G88" s="91"/>
      <c r="H88" s="47">
        <f t="shared" si="10"/>
        <v>0</v>
      </c>
    </row>
    <row r="89" spans="1:8" s="48" customFormat="1" ht="12" x14ac:dyDescent="0.2">
      <c r="A89" s="41"/>
      <c r="B89" s="42">
        <v>329</v>
      </c>
      <c r="C89" s="43" t="s">
        <v>67</v>
      </c>
      <c r="D89" s="44"/>
      <c r="E89" s="45"/>
      <c r="F89" s="90">
        <f t="shared" si="9"/>
        <v>0</v>
      </c>
      <c r="G89" s="91"/>
      <c r="H89" s="47">
        <f t="shared" si="10"/>
        <v>0</v>
      </c>
    </row>
    <row r="90" spans="1:8" s="48" customFormat="1" ht="12" x14ac:dyDescent="0.2">
      <c r="A90" s="41"/>
      <c r="B90" s="42">
        <v>343</v>
      </c>
      <c r="C90" s="43" t="s">
        <v>69</v>
      </c>
      <c r="D90" s="44"/>
      <c r="E90" s="45"/>
      <c r="F90" s="90">
        <f t="shared" si="9"/>
        <v>0</v>
      </c>
      <c r="G90" s="91"/>
      <c r="H90" s="47">
        <f t="shared" si="10"/>
        <v>0</v>
      </c>
    </row>
    <row r="91" spans="1:8" s="48" customFormat="1" ht="24" x14ac:dyDescent="0.2">
      <c r="A91" s="41"/>
      <c r="B91" s="42">
        <v>372</v>
      </c>
      <c r="C91" s="43" t="s">
        <v>92</v>
      </c>
      <c r="D91" s="44"/>
      <c r="E91" s="45"/>
      <c r="F91" s="90">
        <f t="shared" si="9"/>
        <v>0</v>
      </c>
      <c r="G91" s="91"/>
      <c r="H91" s="47">
        <f t="shared" si="10"/>
        <v>0</v>
      </c>
    </row>
    <row r="92" spans="1:8" s="48" customFormat="1" ht="12" x14ac:dyDescent="0.2">
      <c r="A92" s="41"/>
      <c r="B92" s="42">
        <v>381</v>
      </c>
      <c r="C92" s="43" t="s">
        <v>70</v>
      </c>
      <c r="D92" s="44"/>
      <c r="E92" s="45"/>
      <c r="F92" s="90">
        <f t="shared" si="9"/>
        <v>0</v>
      </c>
      <c r="G92" s="91"/>
      <c r="H92" s="47"/>
    </row>
    <row r="93" spans="1:8" s="48" customFormat="1" ht="12" x14ac:dyDescent="0.2">
      <c r="A93" s="34" t="s">
        <v>17</v>
      </c>
      <c r="B93" s="35"/>
      <c r="C93" s="36" t="s">
        <v>37</v>
      </c>
      <c r="D93" s="37">
        <f>SUM(D94:D103)</f>
        <v>8822.7000000000007</v>
      </c>
      <c r="E93" s="37">
        <f>SUM(E94:E103)</f>
        <v>24952.5</v>
      </c>
      <c r="F93" s="88">
        <f>SUM(F94:F103)</f>
        <v>33775.199999999997</v>
      </c>
      <c r="G93" s="89">
        <f>SUM(G94:G103)</f>
        <v>0</v>
      </c>
      <c r="H93" s="40">
        <f>SUM(H94:H103)</f>
        <v>33775.199999999997</v>
      </c>
    </row>
    <row r="94" spans="1:8" x14ac:dyDescent="0.25">
      <c r="A94" s="41"/>
      <c r="B94" s="42">
        <v>311</v>
      </c>
      <c r="C94" s="43" t="s">
        <v>54</v>
      </c>
      <c r="D94" s="44"/>
      <c r="E94" s="45"/>
      <c r="F94" s="90">
        <f t="shared" ref="F94:F102" si="11">SUM(D94:E94)</f>
        <v>0</v>
      </c>
      <c r="G94" s="91"/>
      <c r="H94" s="47">
        <f t="shared" ref="H94:H102" si="12">SUM(F94:G94)</f>
        <v>0</v>
      </c>
    </row>
    <row r="95" spans="1:8" s="48" customFormat="1" ht="12" x14ac:dyDescent="0.2">
      <c r="A95" s="41"/>
      <c r="B95" s="42">
        <v>312</v>
      </c>
      <c r="C95" s="43" t="s">
        <v>56</v>
      </c>
      <c r="D95" s="44"/>
      <c r="E95" s="45"/>
      <c r="F95" s="90">
        <f t="shared" si="11"/>
        <v>0</v>
      </c>
      <c r="G95" s="91"/>
      <c r="H95" s="47">
        <f t="shared" si="12"/>
        <v>0</v>
      </c>
    </row>
    <row r="96" spans="1:8" s="48" customFormat="1" ht="12" x14ac:dyDescent="0.2">
      <c r="A96" s="41"/>
      <c r="B96" s="42">
        <v>313</v>
      </c>
      <c r="C96" s="43" t="s">
        <v>58</v>
      </c>
      <c r="D96" s="44"/>
      <c r="E96" s="45"/>
      <c r="F96" s="90">
        <f t="shared" si="11"/>
        <v>0</v>
      </c>
      <c r="G96" s="91"/>
      <c r="H96" s="47">
        <f t="shared" si="12"/>
        <v>0</v>
      </c>
    </row>
    <row r="97" spans="1:9" s="48" customFormat="1" ht="12" x14ac:dyDescent="0.2">
      <c r="A97" s="41" t="s">
        <v>93</v>
      </c>
      <c r="B97" s="42">
        <v>321</v>
      </c>
      <c r="C97" s="43" t="s">
        <v>60</v>
      </c>
      <c r="D97" s="44"/>
      <c r="E97" s="45">
        <v>19900</v>
      </c>
      <c r="F97" s="90">
        <f t="shared" si="11"/>
        <v>19900</v>
      </c>
      <c r="G97" s="91"/>
      <c r="H97" s="47">
        <f t="shared" si="12"/>
        <v>19900</v>
      </c>
    </row>
    <row r="98" spans="1:9" x14ac:dyDescent="0.25">
      <c r="A98" s="41" t="s">
        <v>94</v>
      </c>
      <c r="B98" s="42">
        <v>322</v>
      </c>
      <c r="C98" s="43" t="s">
        <v>62</v>
      </c>
      <c r="D98" s="44">
        <v>8822.7000000000007</v>
      </c>
      <c r="E98" s="45">
        <v>5052.5</v>
      </c>
      <c r="F98" s="90">
        <f t="shared" si="11"/>
        <v>13875.2</v>
      </c>
      <c r="G98" s="91"/>
      <c r="H98" s="47">
        <f t="shared" si="12"/>
        <v>13875.2</v>
      </c>
    </row>
    <row r="99" spans="1:9" s="48" customFormat="1" ht="12" x14ac:dyDescent="0.2">
      <c r="A99" s="41"/>
      <c r="B99" s="42">
        <v>323</v>
      </c>
      <c r="C99" s="43" t="s">
        <v>64</v>
      </c>
      <c r="D99" s="44"/>
      <c r="E99" s="45"/>
      <c r="F99" s="90">
        <f t="shared" si="11"/>
        <v>0</v>
      </c>
      <c r="G99" s="91"/>
      <c r="H99" s="47">
        <f t="shared" si="12"/>
        <v>0</v>
      </c>
    </row>
    <row r="100" spans="1:9" s="48" customFormat="1" ht="24" x14ac:dyDescent="0.2">
      <c r="A100" s="41"/>
      <c r="B100" s="42">
        <v>324</v>
      </c>
      <c r="C100" s="43" t="s">
        <v>65</v>
      </c>
      <c r="D100" s="44"/>
      <c r="E100" s="45"/>
      <c r="F100" s="90">
        <f t="shared" si="11"/>
        <v>0</v>
      </c>
      <c r="G100" s="91"/>
      <c r="H100" s="47">
        <f t="shared" si="12"/>
        <v>0</v>
      </c>
    </row>
    <row r="101" spans="1:9" s="48" customFormat="1" ht="12" x14ac:dyDescent="0.2">
      <c r="A101" s="41"/>
      <c r="B101" s="42">
        <v>329</v>
      </c>
      <c r="C101" s="43" t="s">
        <v>67</v>
      </c>
      <c r="D101" s="44"/>
      <c r="E101" s="45"/>
      <c r="F101" s="90">
        <f t="shared" si="11"/>
        <v>0</v>
      </c>
      <c r="G101" s="91"/>
      <c r="H101" s="47">
        <f t="shared" si="12"/>
        <v>0</v>
      </c>
    </row>
    <row r="102" spans="1:9" s="48" customFormat="1" ht="12" x14ac:dyDescent="0.2">
      <c r="A102" s="41"/>
      <c r="B102" s="42">
        <v>343</v>
      </c>
      <c r="C102" s="43" t="s">
        <v>69</v>
      </c>
      <c r="D102" s="44"/>
      <c r="E102" s="45"/>
      <c r="F102" s="90">
        <f t="shared" si="11"/>
        <v>0</v>
      </c>
      <c r="G102" s="91"/>
      <c r="H102" s="47">
        <f t="shared" si="12"/>
        <v>0</v>
      </c>
    </row>
    <row r="103" spans="1:9" s="48" customFormat="1" ht="12" x14ac:dyDescent="0.2">
      <c r="A103" s="41"/>
      <c r="B103" s="42">
        <v>381</v>
      </c>
      <c r="C103" s="43" t="s">
        <v>70</v>
      </c>
      <c r="D103" s="44"/>
      <c r="E103" s="45"/>
      <c r="F103" s="90"/>
      <c r="G103" s="91"/>
      <c r="H103" s="47"/>
    </row>
    <row r="104" spans="1:9" s="48" customFormat="1" ht="24" x14ac:dyDescent="0.2">
      <c r="A104" s="81" t="s">
        <v>95</v>
      </c>
      <c r="B104" s="82"/>
      <c r="C104" s="83" t="s">
        <v>96</v>
      </c>
      <c r="D104" s="84">
        <f>SUM(D105,D111,D117,D123)</f>
        <v>0</v>
      </c>
      <c r="E104" s="84">
        <f>SUM(E105,E111,E117,E123)</f>
        <v>0</v>
      </c>
      <c r="F104" s="85">
        <f>SUM(F105,F111,F117,F123)</f>
        <v>0</v>
      </c>
      <c r="G104" s="86">
        <f>SUM(G105,G111,G117,G123)</f>
        <v>0</v>
      </c>
      <c r="H104" s="87">
        <f>SUM(H105,H111,H117,H123)</f>
        <v>0</v>
      </c>
    </row>
    <row r="105" spans="1:9" s="48" customFormat="1" ht="25.5" customHeight="1" x14ac:dyDescent="0.2">
      <c r="A105" s="34" t="s">
        <v>17</v>
      </c>
      <c r="B105" s="35"/>
      <c r="C105" s="36" t="s">
        <v>18</v>
      </c>
      <c r="D105" s="37">
        <f>SUM(D106:D110)</f>
        <v>0</v>
      </c>
      <c r="E105" s="37">
        <f>SUM(E106:E110)</f>
        <v>0</v>
      </c>
      <c r="F105" s="88">
        <f>SUM(F106:F110)</f>
        <v>0</v>
      </c>
      <c r="G105" s="89">
        <f>SUM(G106:G110)</f>
        <v>0</v>
      </c>
      <c r="H105" s="40">
        <f>SUM(H106:H110)</f>
        <v>0</v>
      </c>
    </row>
    <row r="106" spans="1:9" x14ac:dyDescent="0.25">
      <c r="A106" s="41"/>
      <c r="B106" s="42">
        <v>321</v>
      </c>
      <c r="C106" s="43" t="s">
        <v>60</v>
      </c>
      <c r="D106" s="44"/>
      <c r="E106" s="45"/>
      <c r="F106" s="90">
        <f>SUM(D106:E106)</f>
        <v>0</v>
      </c>
      <c r="G106" s="91"/>
      <c r="H106" s="47">
        <f>SUM(F106:G106)</f>
        <v>0</v>
      </c>
      <c r="I106" s="99"/>
    </row>
    <row r="107" spans="1:9" s="48" customFormat="1" ht="12" x14ac:dyDescent="0.2">
      <c r="A107" s="41"/>
      <c r="B107" s="42">
        <v>322</v>
      </c>
      <c r="C107" s="43" t="s">
        <v>62</v>
      </c>
      <c r="D107" s="44"/>
      <c r="E107" s="45"/>
      <c r="F107" s="90">
        <f>SUM(D107:E107)</f>
        <v>0</v>
      </c>
      <c r="G107" s="91"/>
      <c r="H107" s="47">
        <f>SUM(F107:G107)</f>
        <v>0</v>
      </c>
    </row>
    <row r="108" spans="1:9" s="48" customFormat="1" ht="12" x14ac:dyDescent="0.2">
      <c r="A108" s="41"/>
      <c r="B108" s="42">
        <v>323</v>
      </c>
      <c r="C108" s="43" t="s">
        <v>64</v>
      </c>
      <c r="D108" s="44"/>
      <c r="E108" s="45"/>
      <c r="F108" s="90">
        <f>SUM(D108:E108)</f>
        <v>0</v>
      </c>
      <c r="G108" s="91"/>
      <c r="H108" s="47">
        <f>SUM(F108:G108)</f>
        <v>0</v>
      </c>
    </row>
    <row r="109" spans="1:9" s="48" customFormat="1" ht="12" x14ac:dyDescent="0.2">
      <c r="A109" s="41"/>
      <c r="B109" s="42">
        <v>329</v>
      </c>
      <c r="C109" s="43" t="s">
        <v>67</v>
      </c>
      <c r="D109" s="44"/>
      <c r="E109" s="45"/>
      <c r="F109" s="90">
        <f>SUM(D109:E109)</f>
        <v>0</v>
      </c>
      <c r="G109" s="91"/>
      <c r="H109" s="47">
        <f>SUM(F109:G109)</f>
        <v>0</v>
      </c>
    </row>
    <row r="110" spans="1:9" s="48" customFormat="1" ht="12" x14ac:dyDescent="0.2">
      <c r="A110" s="41"/>
      <c r="B110" s="42">
        <v>343</v>
      </c>
      <c r="C110" s="43" t="s">
        <v>69</v>
      </c>
      <c r="D110" s="44"/>
      <c r="E110" s="45"/>
      <c r="F110" s="90">
        <f>SUM(D110:E110)</f>
        <v>0</v>
      </c>
      <c r="G110" s="91"/>
      <c r="H110" s="47">
        <f>SUM(F110:G110)</f>
        <v>0</v>
      </c>
    </row>
    <row r="111" spans="1:9" s="48" customFormat="1" ht="25.5" customHeight="1" x14ac:dyDescent="0.2">
      <c r="A111" s="92" t="s">
        <v>17</v>
      </c>
      <c r="B111" s="93"/>
      <c r="C111" s="94" t="s">
        <v>72</v>
      </c>
      <c r="D111" s="95">
        <f>SUM(D112:D116)</f>
        <v>0</v>
      </c>
      <c r="E111" s="95">
        <f>SUM(E112:E116)</f>
        <v>0</v>
      </c>
      <c r="F111" s="96">
        <f>SUM(F112:F116)</f>
        <v>0</v>
      </c>
      <c r="G111" s="97">
        <f>SUM(G112:G116)</f>
        <v>0</v>
      </c>
      <c r="H111" s="98">
        <f>SUM(H112:H116)</f>
        <v>0</v>
      </c>
    </row>
    <row r="112" spans="1:9" x14ac:dyDescent="0.25">
      <c r="A112" s="41"/>
      <c r="B112" s="42">
        <v>321</v>
      </c>
      <c r="C112" s="43" t="s">
        <v>60</v>
      </c>
      <c r="D112" s="44"/>
      <c r="E112" s="45"/>
      <c r="F112" s="90">
        <f>SUM(D112:E112)</f>
        <v>0</v>
      </c>
      <c r="G112" s="91"/>
      <c r="H112" s="47">
        <f>SUM(F112:G112)</f>
        <v>0</v>
      </c>
      <c r="I112" s="99"/>
    </row>
    <row r="113" spans="1:8" s="48" customFormat="1" ht="12" x14ac:dyDescent="0.2">
      <c r="A113" s="41"/>
      <c r="B113" s="42">
        <v>322</v>
      </c>
      <c r="C113" s="43" t="s">
        <v>62</v>
      </c>
      <c r="D113" s="44"/>
      <c r="E113" s="45"/>
      <c r="F113" s="90">
        <f>SUM(D113:E113)</f>
        <v>0</v>
      </c>
      <c r="G113" s="91"/>
      <c r="H113" s="47">
        <f>SUM(F113:G113)</f>
        <v>0</v>
      </c>
    </row>
    <row r="114" spans="1:8" s="48" customFormat="1" ht="12" x14ac:dyDescent="0.2">
      <c r="A114" s="41"/>
      <c r="B114" s="42">
        <v>323</v>
      </c>
      <c r="C114" s="43" t="s">
        <v>64</v>
      </c>
      <c r="D114" s="44"/>
      <c r="E114" s="45"/>
      <c r="F114" s="90">
        <f>SUM(D114:E114)</f>
        <v>0</v>
      </c>
      <c r="G114" s="91"/>
      <c r="H114" s="47">
        <f>SUM(F114:G114)</f>
        <v>0</v>
      </c>
    </row>
    <row r="115" spans="1:8" s="48" customFormat="1" ht="12" x14ac:dyDescent="0.2">
      <c r="A115" s="41"/>
      <c r="B115" s="42">
        <v>329</v>
      </c>
      <c r="C115" s="43" t="s">
        <v>67</v>
      </c>
      <c r="D115" s="44"/>
      <c r="E115" s="45"/>
      <c r="F115" s="90">
        <f>SUM(D115:E115)</f>
        <v>0</v>
      </c>
      <c r="G115" s="91"/>
      <c r="H115" s="47">
        <f>SUM(F115:G115)</f>
        <v>0</v>
      </c>
    </row>
    <row r="116" spans="1:8" s="48" customFormat="1" ht="12" x14ac:dyDescent="0.2">
      <c r="A116" s="41"/>
      <c r="B116" s="42">
        <v>343</v>
      </c>
      <c r="C116" s="43" t="s">
        <v>69</v>
      </c>
      <c r="D116" s="44"/>
      <c r="E116" s="45"/>
      <c r="F116" s="90">
        <f>SUM(D116:E116)</f>
        <v>0</v>
      </c>
      <c r="G116" s="91"/>
      <c r="H116" s="47">
        <f>SUM(F116:G116)</f>
        <v>0</v>
      </c>
    </row>
    <row r="117" spans="1:8" s="48" customFormat="1" ht="24" x14ac:dyDescent="0.2">
      <c r="A117" s="34" t="s">
        <v>17</v>
      </c>
      <c r="B117" s="35"/>
      <c r="C117" s="36" t="s">
        <v>25</v>
      </c>
      <c r="D117" s="37">
        <f>SUM(D118:D122)</f>
        <v>0</v>
      </c>
      <c r="E117" s="37">
        <f>SUM(E118:E122)</f>
        <v>0</v>
      </c>
      <c r="F117" s="88">
        <f>SUM(F118:F122)</f>
        <v>0</v>
      </c>
      <c r="G117" s="89">
        <f>SUM(G118:G122)</f>
        <v>0</v>
      </c>
      <c r="H117" s="40">
        <f>SUM(H118:H122)</f>
        <v>0</v>
      </c>
    </row>
    <row r="118" spans="1:8" s="48" customFormat="1" ht="12" x14ac:dyDescent="0.2">
      <c r="A118" s="41"/>
      <c r="B118" s="42">
        <v>321</v>
      </c>
      <c r="C118" s="43" t="s">
        <v>60</v>
      </c>
      <c r="D118" s="44"/>
      <c r="E118" s="45"/>
      <c r="F118" s="90">
        <f>SUM(D118:E118)</f>
        <v>0</v>
      </c>
      <c r="G118" s="91"/>
      <c r="H118" s="47">
        <f>SUM(F118:G118)</f>
        <v>0</v>
      </c>
    </row>
    <row r="119" spans="1:8" s="48" customFormat="1" ht="12" x14ac:dyDescent="0.2">
      <c r="A119" s="41"/>
      <c r="B119" s="42">
        <v>322</v>
      </c>
      <c r="C119" s="43" t="s">
        <v>62</v>
      </c>
      <c r="D119" s="44"/>
      <c r="E119" s="45"/>
      <c r="F119" s="90">
        <f>SUM(D119:E119)</f>
        <v>0</v>
      </c>
      <c r="G119" s="91"/>
      <c r="H119" s="47">
        <f>SUM(F119:G119)</f>
        <v>0</v>
      </c>
    </row>
    <row r="120" spans="1:8" s="48" customFormat="1" ht="12" x14ac:dyDescent="0.2">
      <c r="A120" s="41"/>
      <c r="B120" s="42">
        <v>323</v>
      </c>
      <c r="C120" s="43" t="s">
        <v>64</v>
      </c>
      <c r="D120" s="44"/>
      <c r="E120" s="45"/>
      <c r="F120" s="90">
        <f>SUM(D120:E120)</f>
        <v>0</v>
      </c>
      <c r="G120" s="91"/>
      <c r="H120" s="47">
        <f>SUM(F120:G120)</f>
        <v>0</v>
      </c>
    </row>
    <row r="121" spans="1:8" s="48" customFormat="1" ht="12" x14ac:dyDescent="0.2">
      <c r="A121" s="41"/>
      <c r="B121" s="42">
        <v>329</v>
      </c>
      <c r="C121" s="43" t="s">
        <v>67</v>
      </c>
      <c r="D121" s="44"/>
      <c r="E121" s="45"/>
      <c r="F121" s="90">
        <f>SUM(D121:E121)</f>
        <v>0</v>
      </c>
      <c r="G121" s="91"/>
      <c r="H121" s="47">
        <f>SUM(F121:G121)</f>
        <v>0</v>
      </c>
    </row>
    <row r="122" spans="1:8" s="48" customFormat="1" ht="12" x14ac:dyDescent="0.2">
      <c r="A122" s="41"/>
      <c r="B122" s="42">
        <v>343</v>
      </c>
      <c r="C122" s="43" t="s">
        <v>69</v>
      </c>
      <c r="D122" s="44"/>
      <c r="E122" s="45"/>
      <c r="F122" s="90">
        <f>SUM(D122:E122)</f>
        <v>0</v>
      </c>
      <c r="G122" s="91"/>
      <c r="H122" s="47">
        <f>SUM(F122:G122)</f>
        <v>0</v>
      </c>
    </row>
    <row r="123" spans="1:8" s="48" customFormat="1" ht="12" x14ac:dyDescent="0.2">
      <c r="A123" s="34" t="s">
        <v>17</v>
      </c>
      <c r="B123" s="35"/>
      <c r="C123" s="36" t="s">
        <v>28</v>
      </c>
      <c r="D123" s="37">
        <f>SUM(D124:D128)</f>
        <v>0</v>
      </c>
      <c r="E123" s="37">
        <f>SUM(E124:E128)</f>
        <v>0</v>
      </c>
      <c r="F123" s="88">
        <f>SUM(F124:F128)</f>
        <v>0</v>
      </c>
      <c r="G123" s="89">
        <f>SUM(G124:G128)</f>
        <v>0</v>
      </c>
      <c r="H123" s="40">
        <f>SUM(H124:H128)</f>
        <v>0</v>
      </c>
    </row>
    <row r="124" spans="1:8" s="48" customFormat="1" ht="12" x14ac:dyDescent="0.2">
      <c r="A124" s="41"/>
      <c r="B124" s="42">
        <v>321</v>
      </c>
      <c r="C124" s="43" t="s">
        <v>60</v>
      </c>
      <c r="D124" s="44"/>
      <c r="E124" s="45"/>
      <c r="F124" s="90">
        <f>SUM(D124:E124)</f>
        <v>0</v>
      </c>
      <c r="G124" s="91"/>
      <c r="H124" s="47">
        <f>SUM(F124:G124)</f>
        <v>0</v>
      </c>
    </row>
    <row r="125" spans="1:8" s="48" customFormat="1" ht="12" x14ac:dyDescent="0.2">
      <c r="A125" s="41"/>
      <c r="B125" s="42">
        <v>322</v>
      </c>
      <c r="C125" s="43" t="s">
        <v>62</v>
      </c>
      <c r="D125" s="44"/>
      <c r="E125" s="45"/>
      <c r="F125" s="90">
        <f>SUM(D125:E125)</f>
        <v>0</v>
      </c>
      <c r="G125" s="91"/>
      <c r="H125" s="47">
        <f>SUM(F125:G125)</f>
        <v>0</v>
      </c>
    </row>
    <row r="126" spans="1:8" s="48" customFormat="1" ht="12" x14ac:dyDescent="0.2">
      <c r="A126" s="41"/>
      <c r="B126" s="42">
        <v>323</v>
      </c>
      <c r="C126" s="43" t="s">
        <v>64</v>
      </c>
      <c r="D126" s="44"/>
      <c r="E126" s="45"/>
      <c r="F126" s="90">
        <f>SUM(D126:E126)</f>
        <v>0</v>
      </c>
      <c r="G126" s="91"/>
      <c r="H126" s="47">
        <f>SUM(F126:G126)</f>
        <v>0</v>
      </c>
    </row>
    <row r="127" spans="1:8" s="48" customFormat="1" ht="12" x14ac:dyDescent="0.2">
      <c r="A127" s="41"/>
      <c r="B127" s="42">
        <v>329</v>
      </c>
      <c r="C127" s="43" t="s">
        <v>67</v>
      </c>
      <c r="D127" s="44"/>
      <c r="E127" s="45"/>
      <c r="F127" s="90">
        <f>SUM(D127:E127)</f>
        <v>0</v>
      </c>
      <c r="G127" s="91"/>
      <c r="H127" s="47">
        <f>SUM(F127:G127)</f>
        <v>0</v>
      </c>
    </row>
    <row r="128" spans="1:8" s="48" customFormat="1" ht="12" x14ac:dyDescent="0.2">
      <c r="A128" s="41"/>
      <c r="B128" s="42">
        <v>343</v>
      </c>
      <c r="C128" s="43" t="s">
        <v>69</v>
      </c>
      <c r="D128" s="44"/>
      <c r="E128" s="45"/>
      <c r="F128" s="90">
        <f>SUM(D128:E128)</f>
        <v>0</v>
      </c>
      <c r="G128" s="91"/>
      <c r="H128" s="47">
        <f>SUM(F128:G128)</f>
        <v>0</v>
      </c>
    </row>
    <row r="129" spans="1:8" s="48" customFormat="1" ht="24" x14ac:dyDescent="0.2">
      <c r="A129" s="81" t="s">
        <v>97</v>
      </c>
      <c r="B129" s="82"/>
      <c r="C129" s="83" t="s">
        <v>98</v>
      </c>
      <c r="D129" s="84">
        <f>SUM(D130,D138,D141,D155,D162,D176,D190,D192,D209,D222)</f>
        <v>191549.66999999998</v>
      </c>
      <c r="E129" s="84">
        <f>SUM(E130,E138,E141,E155,E162,E176,E190,E192,E209,E222)</f>
        <v>63164.93</v>
      </c>
      <c r="F129" s="84">
        <f>SUM(F130,F138,F141,F155,F162,F176,F190,F192,F209,F222)</f>
        <v>254714.60000000003</v>
      </c>
      <c r="G129" s="86">
        <f>SUM(G130,G138,G141,G155,G162,G176,G190,G207,G220)</f>
        <v>0</v>
      </c>
      <c r="H129" s="87">
        <f>SUM(H130,H138,H141,H155,H162,H176,H190,H207,H220)</f>
        <v>305914.42000000004</v>
      </c>
    </row>
    <row r="130" spans="1:8" x14ac:dyDescent="0.25">
      <c r="A130" s="92" t="s">
        <v>17</v>
      </c>
      <c r="B130" s="93"/>
      <c r="C130" s="94" t="s">
        <v>99</v>
      </c>
      <c r="D130" s="95">
        <f>SUM(D131:D137)</f>
        <v>0</v>
      </c>
      <c r="E130" s="95">
        <f>SUM(E131:E137)</f>
        <v>0</v>
      </c>
      <c r="F130" s="96">
        <f>SUM(F131:F137)</f>
        <v>0</v>
      </c>
      <c r="G130" s="97">
        <f>SUM(G131:G137)</f>
        <v>0</v>
      </c>
      <c r="H130" s="98">
        <f>SUM(H131:H137)</f>
        <v>0</v>
      </c>
    </row>
    <row r="131" spans="1:8" x14ac:dyDescent="0.25">
      <c r="A131" s="41"/>
      <c r="B131" s="42">
        <v>322</v>
      </c>
      <c r="C131" s="43" t="s">
        <v>62</v>
      </c>
      <c r="D131" s="44"/>
      <c r="E131" s="45"/>
      <c r="F131" s="90">
        <f t="shared" ref="F131:F137" si="13">SUM(D131:E131)</f>
        <v>0</v>
      </c>
      <c r="G131" s="91"/>
      <c r="H131" s="47">
        <f t="shared" ref="H131:H137" si="14">SUM(F131:G131)</f>
        <v>0</v>
      </c>
    </row>
    <row r="132" spans="1:8" s="48" customFormat="1" ht="12" x14ac:dyDescent="0.2">
      <c r="A132" s="41"/>
      <c r="B132" s="42">
        <v>323</v>
      </c>
      <c r="C132" s="43" t="s">
        <v>64</v>
      </c>
      <c r="D132" s="44"/>
      <c r="E132" s="45"/>
      <c r="F132" s="90">
        <f t="shared" si="13"/>
        <v>0</v>
      </c>
      <c r="G132" s="91"/>
      <c r="H132" s="47">
        <f t="shared" si="14"/>
        <v>0</v>
      </c>
    </row>
    <row r="133" spans="1:8" s="48" customFormat="1" ht="12" x14ac:dyDescent="0.2">
      <c r="A133" s="41"/>
      <c r="B133" s="42">
        <v>329</v>
      </c>
      <c r="C133" s="43" t="s">
        <v>67</v>
      </c>
      <c r="D133" s="44"/>
      <c r="E133" s="45"/>
      <c r="F133" s="90">
        <f t="shared" si="13"/>
        <v>0</v>
      </c>
      <c r="G133" s="91"/>
      <c r="H133" s="47">
        <f t="shared" si="14"/>
        <v>0</v>
      </c>
    </row>
    <row r="134" spans="1:8" s="48" customFormat="1" ht="12" x14ac:dyDescent="0.2">
      <c r="A134" s="41"/>
      <c r="B134" s="42">
        <v>422</v>
      </c>
      <c r="C134" s="43" t="s">
        <v>100</v>
      </c>
      <c r="D134" s="44"/>
      <c r="E134" s="45"/>
      <c r="F134" s="90">
        <f t="shared" si="13"/>
        <v>0</v>
      </c>
      <c r="G134" s="91"/>
      <c r="H134" s="47">
        <f t="shared" si="14"/>
        <v>0</v>
      </c>
    </row>
    <row r="135" spans="1:8" s="48" customFormat="1" ht="24" x14ac:dyDescent="0.2">
      <c r="A135" s="41"/>
      <c r="B135" s="42">
        <v>424</v>
      </c>
      <c r="C135" s="43" t="s">
        <v>101</v>
      </c>
      <c r="D135" s="44"/>
      <c r="E135" s="45"/>
      <c r="F135" s="90">
        <f t="shared" si="13"/>
        <v>0</v>
      </c>
      <c r="G135" s="91"/>
      <c r="H135" s="47">
        <f t="shared" si="14"/>
        <v>0</v>
      </c>
    </row>
    <row r="136" spans="1:8" s="48" customFormat="1" ht="12" x14ac:dyDescent="0.2">
      <c r="A136" s="41"/>
      <c r="B136" s="42">
        <v>451</v>
      </c>
      <c r="C136" s="43" t="s">
        <v>102</v>
      </c>
      <c r="D136" s="44"/>
      <c r="E136" s="45"/>
      <c r="F136" s="90">
        <f t="shared" si="13"/>
        <v>0</v>
      </c>
      <c r="G136" s="91"/>
      <c r="H136" s="47">
        <f t="shared" si="14"/>
        <v>0</v>
      </c>
    </row>
    <row r="137" spans="1:8" s="48" customFormat="1" ht="12" x14ac:dyDescent="0.2">
      <c r="A137" s="41"/>
      <c r="B137" s="42">
        <v>452</v>
      </c>
      <c r="C137" s="43" t="s">
        <v>103</v>
      </c>
      <c r="D137" s="44"/>
      <c r="E137" s="45"/>
      <c r="F137" s="90">
        <f t="shared" si="13"/>
        <v>0</v>
      </c>
      <c r="G137" s="91"/>
      <c r="H137" s="47">
        <f t="shared" si="14"/>
        <v>0</v>
      </c>
    </row>
    <row r="138" spans="1:8" s="48" customFormat="1" ht="12" x14ac:dyDescent="0.2">
      <c r="A138" s="92" t="s">
        <v>17</v>
      </c>
      <c r="B138" s="93"/>
      <c r="C138" s="94" t="s">
        <v>104</v>
      </c>
      <c r="D138" s="95">
        <f>SUM(D139:D140)</f>
        <v>0</v>
      </c>
      <c r="E138" s="95">
        <f>SUM(E139:E140)</f>
        <v>0</v>
      </c>
      <c r="F138" s="96">
        <f>SUM(F139:F140)</f>
        <v>0</v>
      </c>
      <c r="G138" s="97">
        <f>SUM(G139:G140)</f>
        <v>0</v>
      </c>
      <c r="H138" s="98">
        <f>SUM(H139:H140)</f>
        <v>0</v>
      </c>
    </row>
    <row r="139" spans="1:8" s="48" customFormat="1" ht="12" x14ac:dyDescent="0.2">
      <c r="A139" s="41"/>
      <c r="B139" s="42">
        <v>422</v>
      </c>
      <c r="C139" s="43" t="s">
        <v>100</v>
      </c>
      <c r="D139" s="44"/>
      <c r="E139" s="45"/>
      <c r="F139" s="90">
        <f>SUM(D139:E139)</f>
        <v>0</v>
      </c>
      <c r="G139" s="91"/>
      <c r="H139" s="47">
        <f>SUM(F139:G139)</f>
        <v>0</v>
      </c>
    </row>
    <row r="140" spans="1:8" x14ac:dyDescent="0.25">
      <c r="A140" s="41"/>
      <c r="B140" s="42">
        <v>451</v>
      </c>
      <c r="C140" s="43" t="s">
        <v>102</v>
      </c>
      <c r="D140" s="44"/>
      <c r="E140" s="45"/>
      <c r="F140" s="90">
        <f>SUM(D140:E140)</f>
        <v>0</v>
      </c>
      <c r="G140" s="91"/>
      <c r="H140" s="47">
        <f>SUM(F140:G140)</f>
        <v>0</v>
      </c>
    </row>
    <row r="141" spans="1:8" s="48" customFormat="1" ht="24" customHeight="1" x14ac:dyDescent="0.2">
      <c r="A141" s="34" t="s">
        <v>17</v>
      </c>
      <c r="B141" s="35"/>
      <c r="C141" s="36" t="s">
        <v>18</v>
      </c>
      <c r="D141" s="37">
        <f>SUM(D142:D154)</f>
        <v>22000</v>
      </c>
      <c r="E141" s="37">
        <f>SUM(E142:E154)</f>
        <v>1298.6599999999999</v>
      </c>
      <c r="F141" s="88">
        <f>SUM(F142:F154)</f>
        <v>23298.66</v>
      </c>
      <c r="G141" s="89">
        <f>SUM(G142:G154)</f>
        <v>0</v>
      </c>
      <c r="H141" s="40">
        <f>SUM(H142:H154)</f>
        <v>23298.66</v>
      </c>
    </row>
    <row r="142" spans="1:8" x14ac:dyDescent="0.25">
      <c r="A142" s="41"/>
      <c r="B142" s="42">
        <v>322</v>
      </c>
      <c r="C142" s="43" t="s">
        <v>62</v>
      </c>
      <c r="D142" s="44"/>
      <c r="E142" s="45"/>
      <c r="F142" s="90">
        <f t="shared" ref="F142:F154" si="15">SUM(D142:E142)</f>
        <v>0</v>
      </c>
      <c r="G142" s="91"/>
      <c r="H142" s="47">
        <f t="shared" ref="H142:H154" si="16">SUM(F142:G142)</f>
        <v>0</v>
      </c>
    </row>
    <row r="143" spans="1:8" s="48" customFormat="1" ht="12" x14ac:dyDescent="0.2">
      <c r="A143" s="41"/>
      <c r="B143" s="42">
        <v>323</v>
      </c>
      <c r="C143" s="43" t="s">
        <v>64</v>
      </c>
      <c r="D143" s="44"/>
      <c r="E143" s="45"/>
      <c r="F143" s="90">
        <f t="shared" si="15"/>
        <v>0</v>
      </c>
      <c r="G143" s="91"/>
      <c r="H143" s="47">
        <f t="shared" si="16"/>
        <v>0</v>
      </c>
    </row>
    <row r="144" spans="1:8" s="48" customFormat="1" ht="12" x14ac:dyDescent="0.2">
      <c r="A144" s="41"/>
      <c r="B144" s="42">
        <v>329</v>
      </c>
      <c r="C144" s="43" t="s">
        <v>67</v>
      </c>
      <c r="D144" s="44"/>
      <c r="E144" s="45"/>
      <c r="F144" s="90">
        <f t="shared" si="15"/>
        <v>0</v>
      </c>
      <c r="G144" s="91"/>
      <c r="H144" s="47">
        <f t="shared" si="16"/>
        <v>0</v>
      </c>
    </row>
    <row r="145" spans="1:8" s="48" customFormat="1" ht="12" x14ac:dyDescent="0.2">
      <c r="A145" s="41"/>
      <c r="B145" s="42">
        <v>412</v>
      </c>
      <c r="C145" s="43" t="s">
        <v>105</v>
      </c>
      <c r="D145" s="44"/>
      <c r="E145" s="45"/>
      <c r="F145" s="90">
        <f t="shared" si="15"/>
        <v>0</v>
      </c>
      <c r="G145" s="91"/>
      <c r="H145" s="47"/>
    </row>
    <row r="146" spans="1:8" s="48" customFormat="1" ht="12" x14ac:dyDescent="0.2">
      <c r="A146" s="41"/>
      <c r="B146" s="42">
        <v>421</v>
      </c>
      <c r="C146" s="43" t="s">
        <v>106</v>
      </c>
      <c r="D146" s="44"/>
      <c r="E146" s="45"/>
      <c r="F146" s="90">
        <f t="shared" si="15"/>
        <v>0</v>
      </c>
      <c r="G146" s="91"/>
      <c r="H146" s="47">
        <f t="shared" si="16"/>
        <v>0</v>
      </c>
    </row>
    <row r="147" spans="1:8" s="48" customFormat="1" ht="12" x14ac:dyDescent="0.2">
      <c r="A147" s="41" t="s">
        <v>107</v>
      </c>
      <c r="B147" s="42">
        <v>422</v>
      </c>
      <c r="C147" s="43" t="s">
        <v>100</v>
      </c>
      <c r="D147" s="44">
        <v>17000</v>
      </c>
      <c r="E147" s="45">
        <v>5203.66</v>
      </c>
      <c r="F147" s="90">
        <f t="shared" si="15"/>
        <v>22203.66</v>
      </c>
      <c r="G147" s="91"/>
      <c r="H147" s="47">
        <f t="shared" si="16"/>
        <v>22203.66</v>
      </c>
    </row>
    <row r="148" spans="1:8" s="48" customFormat="1" ht="12" x14ac:dyDescent="0.2">
      <c r="A148" s="41"/>
      <c r="B148" s="42">
        <v>423</v>
      </c>
      <c r="C148" s="43" t="s">
        <v>108</v>
      </c>
      <c r="D148" s="44"/>
      <c r="E148" s="45"/>
      <c r="F148" s="90">
        <f t="shared" si="15"/>
        <v>0</v>
      </c>
      <c r="G148" s="91"/>
      <c r="H148" s="47">
        <f t="shared" si="16"/>
        <v>0</v>
      </c>
    </row>
    <row r="149" spans="1:8" s="48" customFormat="1" ht="24" x14ac:dyDescent="0.2">
      <c r="A149" s="41" t="s">
        <v>109</v>
      </c>
      <c r="B149" s="42">
        <v>424</v>
      </c>
      <c r="C149" s="43" t="s">
        <v>101</v>
      </c>
      <c r="D149" s="44">
        <v>5000</v>
      </c>
      <c r="E149" s="45">
        <v>-3905</v>
      </c>
      <c r="F149" s="90">
        <f t="shared" si="15"/>
        <v>1095</v>
      </c>
      <c r="G149" s="91"/>
      <c r="H149" s="47">
        <f t="shared" si="16"/>
        <v>1095</v>
      </c>
    </row>
    <row r="150" spans="1:8" s="48" customFormat="1" ht="12" x14ac:dyDescent="0.2">
      <c r="A150" s="41"/>
      <c r="B150" s="42">
        <v>426</v>
      </c>
      <c r="C150" s="43" t="s">
        <v>110</v>
      </c>
      <c r="D150" s="44"/>
      <c r="E150" s="45"/>
      <c r="F150" s="90">
        <f t="shared" si="15"/>
        <v>0</v>
      </c>
      <c r="G150" s="91"/>
      <c r="H150" s="47">
        <f t="shared" si="16"/>
        <v>0</v>
      </c>
    </row>
    <row r="151" spans="1:8" s="48" customFormat="1" ht="12" x14ac:dyDescent="0.2">
      <c r="A151" s="41"/>
      <c r="B151" s="42">
        <v>451</v>
      </c>
      <c r="C151" s="43" t="s">
        <v>102</v>
      </c>
      <c r="D151" s="44"/>
      <c r="E151" s="45"/>
      <c r="F151" s="90">
        <f t="shared" si="15"/>
        <v>0</v>
      </c>
      <c r="G151" s="91"/>
      <c r="H151" s="47">
        <f t="shared" si="16"/>
        <v>0</v>
      </c>
    </row>
    <row r="152" spans="1:8" s="48" customFormat="1" ht="12" x14ac:dyDescent="0.2">
      <c r="A152" s="41"/>
      <c r="B152" s="42">
        <v>452</v>
      </c>
      <c r="C152" s="43" t="s">
        <v>103</v>
      </c>
      <c r="D152" s="44"/>
      <c r="E152" s="45"/>
      <c r="F152" s="90">
        <f t="shared" si="15"/>
        <v>0</v>
      </c>
      <c r="G152" s="91"/>
      <c r="H152" s="47">
        <f t="shared" si="16"/>
        <v>0</v>
      </c>
    </row>
    <row r="153" spans="1:8" s="48" customFormat="1" ht="12" x14ac:dyDescent="0.2">
      <c r="A153" s="41"/>
      <c r="B153" s="42">
        <v>453</v>
      </c>
      <c r="C153" s="43" t="s">
        <v>111</v>
      </c>
      <c r="D153" s="44"/>
      <c r="E153" s="45"/>
      <c r="F153" s="90">
        <f t="shared" si="15"/>
        <v>0</v>
      </c>
      <c r="G153" s="91"/>
      <c r="H153" s="47">
        <f t="shared" si="16"/>
        <v>0</v>
      </c>
    </row>
    <row r="154" spans="1:8" s="48" customFormat="1" ht="13.5" customHeight="1" x14ac:dyDescent="0.2">
      <c r="A154" s="41"/>
      <c r="B154" s="42">
        <v>454</v>
      </c>
      <c r="C154" s="43" t="s">
        <v>112</v>
      </c>
      <c r="D154" s="44"/>
      <c r="E154" s="45"/>
      <c r="F154" s="90">
        <f t="shared" si="15"/>
        <v>0</v>
      </c>
      <c r="G154" s="91"/>
      <c r="H154" s="47">
        <f t="shared" si="16"/>
        <v>0</v>
      </c>
    </row>
    <row r="155" spans="1:8" s="48" customFormat="1" ht="24" x14ac:dyDescent="0.2">
      <c r="A155" s="92" t="s">
        <v>17</v>
      </c>
      <c r="B155" s="93"/>
      <c r="C155" s="94" t="s">
        <v>72</v>
      </c>
      <c r="D155" s="95">
        <f>SUM(D156:D161)</f>
        <v>20000</v>
      </c>
      <c r="E155" s="95">
        <f>SUM(E156:E161)</f>
        <v>0</v>
      </c>
      <c r="F155" s="96">
        <f>SUM(F156:F161)</f>
        <v>20000</v>
      </c>
      <c r="G155" s="97">
        <f>SUM(G156:G161)</f>
        <v>0</v>
      </c>
      <c r="H155" s="98">
        <f>SUM(H156:H161)</f>
        <v>20000</v>
      </c>
    </row>
    <row r="156" spans="1:8" x14ac:dyDescent="0.25">
      <c r="A156" s="41" t="s">
        <v>113</v>
      </c>
      <c r="B156" s="42">
        <v>323</v>
      </c>
      <c r="C156" s="43" t="s">
        <v>64</v>
      </c>
      <c r="D156" s="44">
        <v>20000</v>
      </c>
      <c r="E156" s="45"/>
      <c r="F156" s="90">
        <f t="shared" ref="F156:F161" si="17">SUM(D156:E156)</f>
        <v>20000</v>
      </c>
      <c r="G156" s="91"/>
      <c r="H156" s="47">
        <f>SUM(F156:G156)</f>
        <v>20000</v>
      </c>
    </row>
    <row r="157" spans="1:8" s="48" customFormat="1" ht="12" x14ac:dyDescent="0.2">
      <c r="A157" s="41"/>
      <c r="B157" s="42">
        <v>421</v>
      </c>
      <c r="C157" s="43" t="s">
        <v>106</v>
      </c>
      <c r="D157" s="44"/>
      <c r="E157" s="45"/>
      <c r="F157" s="90">
        <f t="shared" si="17"/>
        <v>0</v>
      </c>
      <c r="G157" s="91"/>
      <c r="H157" s="47">
        <f>SUM(F157:G157)</f>
        <v>0</v>
      </c>
    </row>
    <row r="158" spans="1:8" s="48" customFormat="1" ht="12" x14ac:dyDescent="0.2">
      <c r="A158" s="41"/>
      <c r="B158" s="42">
        <v>422</v>
      </c>
      <c r="C158" s="43" t="s">
        <v>100</v>
      </c>
      <c r="D158" s="44"/>
      <c r="E158" s="45"/>
      <c r="F158" s="90">
        <f t="shared" si="17"/>
        <v>0</v>
      </c>
      <c r="G158" s="91"/>
      <c r="H158" s="47"/>
    </row>
    <row r="159" spans="1:8" s="48" customFormat="1" ht="24" x14ac:dyDescent="0.2">
      <c r="A159" s="41"/>
      <c r="B159" s="42">
        <v>424</v>
      </c>
      <c r="C159" s="43" t="s">
        <v>101</v>
      </c>
      <c r="D159" s="44"/>
      <c r="E159" s="45"/>
      <c r="F159" s="90">
        <f t="shared" si="17"/>
        <v>0</v>
      </c>
      <c r="G159" s="91"/>
      <c r="H159" s="47"/>
    </row>
    <row r="160" spans="1:8" s="48" customFormat="1" ht="12" x14ac:dyDescent="0.2">
      <c r="A160" s="41"/>
      <c r="B160" s="42">
        <v>426</v>
      </c>
      <c r="C160" s="43" t="s">
        <v>110</v>
      </c>
      <c r="D160" s="44"/>
      <c r="E160" s="45"/>
      <c r="F160" s="90">
        <f t="shared" si="17"/>
        <v>0</v>
      </c>
      <c r="G160" s="91"/>
      <c r="H160" s="47"/>
    </row>
    <row r="161" spans="1:8" s="48" customFormat="1" ht="12" x14ac:dyDescent="0.2">
      <c r="A161" s="41"/>
      <c r="B161" s="42">
        <v>451</v>
      </c>
      <c r="C161" s="43" t="s">
        <v>102</v>
      </c>
      <c r="D161" s="44"/>
      <c r="E161" s="45"/>
      <c r="F161" s="90">
        <f t="shared" si="17"/>
        <v>0</v>
      </c>
      <c r="G161" s="91"/>
      <c r="H161" s="47">
        <f>SUM(F161:G161)</f>
        <v>0</v>
      </c>
    </row>
    <row r="162" spans="1:8" s="48" customFormat="1" ht="24" x14ac:dyDescent="0.2">
      <c r="A162" s="34" t="s">
        <v>17</v>
      </c>
      <c r="B162" s="35"/>
      <c r="C162" s="36" t="s">
        <v>79</v>
      </c>
      <c r="D162" s="37">
        <f>SUM(D163:D175)</f>
        <v>112609.67</v>
      </c>
      <c r="E162" s="37">
        <f>SUM(E163:E175)</f>
        <v>0</v>
      </c>
      <c r="F162" s="88">
        <f>SUM(F163:F175)</f>
        <v>112609.67</v>
      </c>
      <c r="G162" s="89">
        <f>SUM(G163:G175)</f>
        <v>0</v>
      </c>
      <c r="H162" s="40">
        <f>SUM(H163:H175)</f>
        <v>112609.67</v>
      </c>
    </row>
    <row r="163" spans="1:8" x14ac:dyDescent="0.25">
      <c r="A163" s="41" t="s">
        <v>114</v>
      </c>
      <c r="B163" s="42">
        <v>322</v>
      </c>
      <c r="C163" s="43" t="s">
        <v>62</v>
      </c>
      <c r="D163" s="44">
        <v>30000</v>
      </c>
      <c r="E163" s="45"/>
      <c r="F163" s="90">
        <f t="shared" ref="F163:F175" si="18">SUM(D163:E163)</f>
        <v>30000</v>
      </c>
      <c r="G163" s="91"/>
      <c r="H163" s="47">
        <f t="shared" ref="H163:H175" si="19">SUM(F163:G163)</f>
        <v>30000</v>
      </c>
    </row>
    <row r="164" spans="1:8" s="48" customFormat="1" ht="12" x14ac:dyDescent="0.2">
      <c r="A164" s="41" t="s">
        <v>115</v>
      </c>
      <c r="B164" s="42">
        <v>323</v>
      </c>
      <c r="C164" s="43" t="s">
        <v>64</v>
      </c>
      <c r="D164" s="44">
        <v>24609.67</v>
      </c>
      <c r="E164" s="45"/>
      <c r="F164" s="90">
        <f t="shared" si="18"/>
        <v>24609.67</v>
      </c>
      <c r="G164" s="91"/>
      <c r="H164" s="47">
        <f t="shared" si="19"/>
        <v>24609.67</v>
      </c>
    </row>
    <row r="165" spans="1:8" s="48" customFormat="1" ht="12" x14ac:dyDescent="0.2">
      <c r="A165" s="41"/>
      <c r="B165" s="42">
        <v>412</v>
      </c>
      <c r="C165" s="43" t="s">
        <v>105</v>
      </c>
      <c r="D165" s="44"/>
      <c r="E165" s="45"/>
      <c r="F165" s="90">
        <f t="shared" si="18"/>
        <v>0</v>
      </c>
      <c r="G165" s="91"/>
      <c r="H165" s="47"/>
    </row>
    <row r="166" spans="1:8" s="48" customFormat="1" ht="12" x14ac:dyDescent="0.2">
      <c r="A166" s="41"/>
      <c r="B166" s="42">
        <v>329</v>
      </c>
      <c r="C166" s="43" t="s">
        <v>67</v>
      </c>
      <c r="D166" s="44"/>
      <c r="E166" s="45"/>
      <c r="F166" s="90">
        <f t="shared" si="18"/>
        <v>0</v>
      </c>
      <c r="G166" s="91"/>
      <c r="H166" s="47">
        <f t="shared" si="19"/>
        <v>0</v>
      </c>
    </row>
    <row r="167" spans="1:8" s="48" customFormat="1" ht="12" x14ac:dyDescent="0.2">
      <c r="A167" s="41"/>
      <c r="B167" s="42">
        <v>421</v>
      </c>
      <c r="C167" s="43" t="s">
        <v>106</v>
      </c>
      <c r="D167" s="44"/>
      <c r="E167" s="45"/>
      <c r="F167" s="90">
        <f t="shared" si="18"/>
        <v>0</v>
      </c>
      <c r="G167" s="91"/>
      <c r="H167" s="47">
        <f t="shared" si="19"/>
        <v>0</v>
      </c>
    </row>
    <row r="168" spans="1:8" s="48" customFormat="1" ht="12" x14ac:dyDescent="0.2">
      <c r="A168" s="41" t="s">
        <v>116</v>
      </c>
      <c r="B168" s="42">
        <v>422</v>
      </c>
      <c r="C168" s="43" t="s">
        <v>100</v>
      </c>
      <c r="D168" s="44">
        <v>50000</v>
      </c>
      <c r="E168" s="45"/>
      <c r="F168" s="90">
        <f t="shared" si="18"/>
        <v>50000</v>
      </c>
      <c r="G168" s="91"/>
      <c r="H168" s="47">
        <f t="shared" si="19"/>
        <v>50000</v>
      </c>
    </row>
    <row r="169" spans="1:8" s="48" customFormat="1" ht="12" x14ac:dyDescent="0.2">
      <c r="A169" s="41"/>
      <c r="B169" s="42">
        <v>423</v>
      </c>
      <c r="C169" s="43" t="s">
        <v>108</v>
      </c>
      <c r="D169" s="44"/>
      <c r="E169" s="45"/>
      <c r="F169" s="90">
        <f t="shared" si="18"/>
        <v>0</v>
      </c>
      <c r="G169" s="91"/>
      <c r="H169" s="47">
        <f t="shared" si="19"/>
        <v>0</v>
      </c>
    </row>
    <row r="170" spans="1:8" s="48" customFormat="1" ht="24" x14ac:dyDescent="0.2">
      <c r="A170" s="41" t="s">
        <v>117</v>
      </c>
      <c r="B170" s="42">
        <v>424</v>
      </c>
      <c r="C170" s="43" t="s">
        <v>101</v>
      </c>
      <c r="D170" s="44">
        <v>8000</v>
      </c>
      <c r="E170" s="45"/>
      <c r="F170" s="90">
        <f t="shared" si="18"/>
        <v>8000</v>
      </c>
      <c r="G170" s="91"/>
      <c r="H170" s="47">
        <f t="shared" si="19"/>
        <v>8000</v>
      </c>
    </row>
    <row r="171" spans="1:8" s="48" customFormat="1" ht="12" x14ac:dyDescent="0.2">
      <c r="A171" s="41"/>
      <c r="B171" s="42">
        <v>426</v>
      </c>
      <c r="C171" s="43" t="s">
        <v>110</v>
      </c>
      <c r="D171" s="44"/>
      <c r="E171" s="45"/>
      <c r="F171" s="90">
        <f t="shared" si="18"/>
        <v>0</v>
      </c>
      <c r="G171" s="91"/>
      <c r="H171" s="47">
        <f t="shared" si="19"/>
        <v>0</v>
      </c>
    </row>
    <row r="172" spans="1:8" s="48" customFormat="1" ht="12" x14ac:dyDescent="0.2">
      <c r="A172" s="41"/>
      <c r="B172" s="42">
        <v>451</v>
      </c>
      <c r="C172" s="43" t="s">
        <v>102</v>
      </c>
      <c r="D172" s="44"/>
      <c r="E172" s="45"/>
      <c r="F172" s="90">
        <f t="shared" si="18"/>
        <v>0</v>
      </c>
      <c r="G172" s="91"/>
      <c r="H172" s="47">
        <f t="shared" si="19"/>
        <v>0</v>
      </c>
    </row>
    <row r="173" spans="1:8" s="48" customFormat="1" ht="12" x14ac:dyDescent="0.2">
      <c r="A173" s="41"/>
      <c r="B173" s="42">
        <v>452</v>
      </c>
      <c r="C173" s="43" t="s">
        <v>103</v>
      </c>
      <c r="D173" s="44"/>
      <c r="E173" s="45"/>
      <c r="F173" s="90">
        <f t="shared" si="18"/>
        <v>0</v>
      </c>
      <c r="G173" s="91"/>
      <c r="H173" s="47">
        <f t="shared" si="19"/>
        <v>0</v>
      </c>
    </row>
    <row r="174" spans="1:8" s="48" customFormat="1" ht="12" x14ac:dyDescent="0.2">
      <c r="A174" s="41"/>
      <c r="B174" s="42">
        <v>453</v>
      </c>
      <c r="C174" s="43" t="s">
        <v>111</v>
      </c>
      <c r="D174" s="44"/>
      <c r="E174" s="45"/>
      <c r="F174" s="90">
        <f t="shared" si="18"/>
        <v>0</v>
      </c>
      <c r="G174" s="91"/>
      <c r="H174" s="47">
        <f t="shared" si="19"/>
        <v>0</v>
      </c>
    </row>
    <row r="175" spans="1:8" s="48" customFormat="1" ht="13.5" customHeight="1" x14ac:dyDescent="0.2">
      <c r="A175" s="41"/>
      <c r="B175" s="42">
        <v>454</v>
      </c>
      <c r="C175" s="43" t="s">
        <v>112</v>
      </c>
      <c r="D175" s="44"/>
      <c r="E175" s="45"/>
      <c r="F175" s="90">
        <f t="shared" si="18"/>
        <v>0</v>
      </c>
      <c r="G175" s="91"/>
      <c r="H175" s="47">
        <f t="shared" si="19"/>
        <v>0</v>
      </c>
    </row>
    <row r="176" spans="1:8" s="48" customFormat="1" ht="24" x14ac:dyDescent="0.2">
      <c r="A176" s="34" t="s">
        <v>17</v>
      </c>
      <c r="B176" s="35"/>
      <c r="C176" s="36" t="s">
        <v>25</v>
      </c>
      <c r="D176" s="37">
        <f>SUM(D177:D189)</f>
        <v>10000</v>
      </c>
      <c r="E176" s="37">
        <f>SUM(E177:E189)</f>
        <v>37606.449999999997</v>
      </c>
      <c r="F176" s="88">
        <f>SUM(F177:F189)</f>
        <v>47606.450000000004</v>
      </c>
      <c r="G176" s="89">
        <f>SUM(G177:G189)</f>
        <v>0</v>
      </c>
      <c r="H176" s="40">
        <f>SUM(H177:H189)</f>
        <v>47606.450000000004</v>
      </c>
    </row>
    <row r="177" spans="1:8" x14ac:dyDescent="0.25">
      <c r="A177" s="41"/>
      <c r="B177" s="42">
        <v>322</v>
      </c>
      <c r="C177" s="43" t="s">
        <v>62</v>
      </c>
      <c r="D177" s="44"/>
      <c r="E177" s="45"/>
      <c r="F177" s="90">
        <f t="shared" ref="F177:F189" si="20">SUM(D177:E177)</f>
        <v>0</v>
      </c>
      <c r="G177" s="91"/>
      <c r="H177" s="47">
        <f t="shared" ref="H177:H189" si="21">SUM(F177:G177)</f>
        <v>0</v>
      </c>
    </row>
    <row r="178" spans="1:8" s="48" customFormat="1" ht="12" x14ac:dyDescent="0.2">
      <c r="A178" s="41"/>
      <c r="B178" s="42">
        <v>323</v>
      </c>
      <c r="C178" s="43" t="s">
        <v>64</v>
      </c>
      <c r="D178" s="44"/>
      <c r="E178" s="45"/>
      <c r="F178" s="90">
        <f t="shared" si="20"/>
        <v>0</v>
      </c>
      <c r="G178" s="91"/>
      <c r="H178" s="47">
        <f t="shared" si="21"/>
        <v>0</v>
      </c>
    </row>
    <row r="179" spans="1:8" s="48" customFormat="1" ht="12" x14ac:dyDescent="0.2">
      <c r="A179" s="41"/>
      <c r="B179" s="42">
        <v>329</v>
      </c>
      <c r="C179" s="43" t="s">
        <v>67</v>
      </c>
      <c r="D179" s="44"/>
      <c r="E179" s="45"/>
      <c r="F179" s="90">
        <f t="shared" si="20"/>
        <v>0</v>
      </c>
      <c r="G179" s="91"/>
      <c r="H179" s="47">
        <f t="shared" si="21"/>
        <v>0</v>
      </c>
    </row>
    <row r="180" spans="1:8" s="48" customFormat="1" ht="12" x14ac:dyDescent="0.2">
      <c r="A180" s="41"/>
      <c r="B180" s="42">
        <v>412</v>
      </c>
      <c r="C180" s="43" t="s">
        <v>105</v>
      </c>
      <c r="D180" s="44"/>
      <c r="E180" s="45"/>
      <c r="F180" s="90">
        <f t="shared" si="20"/>
        <v>0</v>
      </c>
      <c r="G180" s="91"/>
      <c r="H180" s="47"/>
    </row>
    <row r="181" spans="1:8" s="48" customFormat="1" ht="12" x14ac:dyDescent="0.2">
      <c r="A181" s="41"/>
      <c r="B181" s="42">
        <v>421</v>
      </c>
      <c r="C181" s="43" t="s">
        <v>106</v>
      </c>
      <c r="D181" s="44"/>
      <c r="E181" s="45"/>
      <c r="F181" s="90">
        <f t="shared" si="20"/>
        <v>0</v>
      </c>
      <c r="G181" s="91"/>
      <c r="H181" s="47">
        <f t="shared" si="21"/>
        <v>0</v>
      </c>
    </row>
    <row r="182" spans="1:8" s="48" customFormat="1" ht="12" x14ac:dyDescent="0.2">
      <c r="A182" s="41" t="s">
        <v>118</v>
      </c>
      <c r="B182" s="42">
        <v>422</v>
      </c>
      <c r="C182" s="43" t="s">
        <v>100</v>
      </c>
      <c r="D182" s="44">
        <v>10000</v>
      </c>
      <c r="E182" s="45">
        <v>29639.3</v>
      </c>
      <c r="F182" s="90">
        <f t="shared" si="20"/>
        <v>39639.300000000003</v>
      </c>
      <c r="G182" s="91"/>
      <c r="H182" s="47">
        <f t="shared" si="21"/>
        <v>39639.300000000003</v>
      </c>
    </row>
    <row r="183" spans="1:8" s="48" customFormat="1" ht="12" x14ac:dyDescent="0.2">
      <c r="A183" s="41"/>
      <c r="B183" s="42">
        <v>423</v>
      </c>
      <c r="C183" s="43" t="s">
        <v>108</v>
      </c>
      <c r="D183" s="44"/>
      <c r="E183" s="45"/>
      <c r="F183" s="90">
        <f t="shared" si="20"/>
        <v>0</v>
      </c>
      <c r="G183" s="91"/>
      <c r="H183" s="47">
        <f t="shared" si="21"/>
        <v>0</v>
      </c>
    </row>
    <row r="184" spans="1:8" s="48" customFormat="1" ht="24" x14ac:dyDescent="0.2">
      <c r="A184" s="41"/>
      <c r="B184" s="42">
        <v>424</v>
      </c>
      <c r="C184" s="43" t="s">
        <v>101</v>
      </c>
      <c r="D184" s="44"/>
      <c r="E184" s="45">
        <v>7967.15</v>
      </c>
      <c r="F184" s="90">
        <f t="shared" si="20"/>
        <v>7967.15</v>
      </c>
      <c r="G184" s="91"/>
      <c r="H184" s="47">
        <f t="shared" si="21"/>
        <v>7967.15</v>
      </c>
    </row>
    <row r="185" spans="1:8" s="48" customFormat="1" ht="12" x14ac:dyDescent="0.2">
      <c r="A185" s="41"/>
      <c r="B185" s="42">
        <v>426</v>
      </c>
      <c r="C185" s="43" t="s">
        <v>110</v>
      </c>
      <c r="D185" s="44"/>
      <c r="E185" s="45"/>
      <c r="F185" s="90">
        <f t="shared" si="20"/>
        <v>0</v>
      </c>
      <c r="G185" s="91"/>
      <c r="H185" s="47">
        <f t="shared" si="21"/>
        <v>0</v>
      </c>
    </row>
    <row r="186" spans="1:8" s="48" customFormat="1" ht="12" x14ac:dyDescent="0.2">
      <c r="A186" s="41"/>
      <c r="B186" s="42">
        <v>451</v>
      </c>
      <c r="C186" s="43" t="s">
        <v>102</v>
      </c>
      <c r="D186" s="44"/>
      <c r="E186" s="45"/>
      <c r="F186" s="90">
        <f t="shared" si="20"/>
        <v>0</v>
      </c>
      <c r="G186" s="91"/>
      <c r="H186" s="47">
        <f t="shared" si="21"/>
        <v>0</v>
      </c>
    </row>
    <row r="187" spans="1:8" s="48" customFormat="1" ht="12" x14ac:dyDescent="0.2">
      <c r="A187" s="41"/>
      <c r="B187" s="42">
        <v>452</v>
      </c>
      <c r="C187" s="43" t="s">
        <v>103</v>
      </c>
      <c r="D187" s="44"/>
      <c r="E187" s="45"/>
      <c r="F187" s="90">
        <f t="shared" si="20"/>
        <v>0</v>
      </c>
      <c r="G187" s="91"/>
      <c r="H187" s="47">
        <f t="shared" si="21"/>
        <v>0</v>
      </c>
    </row>
    <row r="188" spans="1:8" s="48" customFormat="1" ht="12" x14ac:dyDescent="0.2">
      <c r="A188" s="41"/>
      <c r="B188" s="42">
        <v>453</v>
      </c>
      <c r="C188" s="43" t="s">
        <v>111</v>
      </c>
      <c r="D188" s="44"/>
      <c r="E188" s="45"/>
      <c r="F188" s="90">
        <f t="shared" si="20"/>
        <v>0</v>
      </c>
      <c r="G188" s="91"/>
      <c r="H188" s="47">
        <f t="shared" si="21"/>
        <v>0</v>
      </c>
    </row>
    <row r="189" spans="1:8" s="48" customFormat="1" ht="13.5" customHeight="1" x14ac:dyDescent="0.2">
      <c r="A189" s="41"/>
      <c r="B189" s="42">
        <v>454</v>
      </c>
      <c r="C189" s="43" t="s">
        <v>112</v>
      </c>
      <c r="D189" s="44"/>
      <c r="E189" s="45"/>
      <c r="F189" s="90">
        <f t="shared" si="20"/>
        <v>0</v>
      </c>
      <c r="G189" s="91"/>
      <c r="H189" s="47">
        <f t="shared" si="21"/>
        <v>0</v>
      </c>
    </row>
    <row r="190" spans="1:8" s="48" customFormat="1" ht="12" x14ac:dyDescent="0.2">
      <c r="A190" s="34" t="s">
        <v>17</v>
      </c>
      <c r="B190" s="35"/>
      <c r="C190" s="36" t="s">
        <v>119</v>
      </c>
      <c r="D190" s="37">
        <f>SUM(D191)</f>
        <v>0</v>
      </c>
      <c r="E190" s="37">
        <f>SUM(E191)</f>
        <v>0</v>
      </c>
      <c r="F190" s="37">
        <f>SUM(F191)</f>
        <v>0</v>
      </c>
      <c r="G190" s="89">
        <f>SUM(G191:G206)</f>
        <v>0</v>
      </c>
      <c r="H190" s="40">
        <f>SUM(H191:H206)</f>
        <v>100719.64000000001</v>
      </c>
    </row>
    <row r="191" spans="1:8" x14ac:dyDescent="0.25">
      <c r="A191" s="41"/>
      <c r="B191" s="42">
        <v>451</v>
      </c>
      <c r="C191" s="43" t="s">
        <v>102</v>
      </c>
      <c r="D191" s="44"/>
      <c r="E191" s="45"/>
      <c r="F191" s="90">
        <f>SUM(D191:E191)</f>
        <v>0</v>
      </c>
      <c r="G191" s="91"/>
      <c r="H191" s="47">
        <f t="shared" ref="H191:H206" si="22">SUM(F191:G191)</f>
        <v>0</v>
      </c>
    </row>
    <row r="192" spans="1:8" s="48" customFormat="1" ht="12" x14ac:dyDescent="0.2">
      <c r="A192" s="34" t="s">
        <v>17</v>
      </c>
      <c r="B192" s="35"/>
      <c r="C192" s="36" t="s">
        <v>28</v>
      </c>
      <c r="D192" s="37">
        <f>SUM(D193:D208)</f>
        <v>26100</v>
      </c>
      <c r="E192" s="37">
        <f>SUM(E193:E208)</f>
        <v>24259.82</v>
      </c>
      <c r="F192" s="37">
        <f>SUM(F193:F208)</f>
        <v>50359.82</v>
      </c>
      <c r="G192" s="91"/>
      <c r="H192" s="47">
        <f t="shared" si="22"/>
        <v>50359.82</v>
      </c>
    </row>
    <row r="193" spans="1:8" s="48" customFormat="1" ht="12" x14ac:dyDescent="0.2">
      <c r="A193" s="100"/>
      <c r="B193" s="101">
        <v>311</v>
      </c>
      <c r="C193" s="102" t="s">
        <v>54</v>
      </c>
      <c r="D193" s="103"/>
      <c r="E193" s="104"/>
      <c r="F193" s="105">
        <f t="shared" ref="F193:F208" si="23">SUM(D193:E193)</f>
        <v>0</v>
      </c>
      <c r="G193" s="91"/>
      <c r="H193" s="47"/>
    </row>
    <row r="194" spans="1:8" s="48" customFormat="1" ht="12" x14ac:dyDescent="0.2">
      <c r="A194" s="100"/>
      <c r="B194" s="101">
        <v>313</v>
      </c>
      <c r="C194" s="102" t="s">
        <v>58</v>
      </c>
      <c r="D194" s="103"/>
      <c r="E194" s="104"/>
      <c r="F194" s="105">
        <f t="shared" si="23"/>
        <v>0</v>
      </c>
      <c r="G194" s="91"/>
      <c r="H194" s="47"/>
    </row>
    <row r="195" spans="1:8" s="48" customFormat="1" ht="12" x14ac:dyDescent="0.2">
      <c r="A195" s="100"/>
      <c r="B195" s="101">
        <v>321</v>
      </c>
      <c r="C195" s="102" t="s">
        <v>60</v>
      </c>
      <c r="D195" s="103"/>
      <c r="E195" s="104"/>
      <c r="F195" s="105">
        <f t="shared" si="23"/>
        <v>0</v>
      </c>
      <c r="G195" s="91"/>
      <c r="H195" s="47"/>
    </row>
    <row r="196" spans="1:8" s="48" customFormat="1" ht="12" x14ac:dyDescent="0.2">
      <c r="A196" s="41"/>
      <c r="B196" s="42">
        <v>322</v>
      </c>
      <c r="C196" s="43" t="s">
        <v>62</v>
      </c>
      <c r="D196" s="44"/>
      <c r="E196" s="45"/>
      <c r="F196" s="90">
        <f t="shared" si="23"/>
        <v>0</v>
      </c>
      <c r="G196" s="91"/>
      <c r="H196" s="47">
        <f t="shared" si="22"/>
        <v>0</v>
      </c>
    </row>
    <row r="197" spans="1:8" s="48" customFormat="1" ht="12" x14ac:dyDescent="0.2">
      <c r="A197" s="41" t="s">
        <v>120</v>
      </c>
      <c r="B197" s="42">
        <v>323</v>
      </c>
      <c r="C197" s="43" t="s">
        <v>64</v>
      </c>
      <c r="D197" s="44">
        <v>2000</v>
      </c>
      <c r="E197" s="45"/>
      <c r="F197" s="90">
        <f t="shared" si="23"/>
        <v>2000</v>
      </c>
      <c r="G197" s="91"/>
      <c r="H197" s="47">
        <f t="shared" si="22"/>
        <v>2000</v>
      </c>
    </row>
    <row r="198" spans="1:8" s="48" customFormat="1" ht="24" x14ac:dyDescent="0.2">
      <c r="A198" s="41"/>
      <c r="B198" s="42">
        <v>324</v>
      </c>
      <c r="C198" s="43" t="s">
        <v>65</v>
      </c>
      <c r="D198" s="44"/>
      <c r="E198" s="45"/>
      <c r="F198" s="90">
        <f t="shared" si="23"/>
        <v>0</v>
      </c>
      <c r="G198" s="91"/>
      <c r="H198" s="47"/>
    </row>
    <row r="199" spans="1:8" s="48" customFormat="1" ht="12" x14ac:dyDescent="0.2">
      <c r="A199" s="41"/>
      <c r="B199" s="42">
        <v>329</v>
      </c>
      <c r="C199" s="43" t="s">
        <v>67</v>
      </c>
      <c r="D199" s="44"/>
      <c r="E199" s="45"/>
      <c r="F199" s="90">
        <f t="shared" si="23"/>
        <v>0</v>
      </c>
      <c r="G199" s="91"/>
      <c r="H199" s="47">
        <f t="shared" si="22"/>
        <v>0</v>
      </c>
    </row>
    <row r="200" spans="1:8" s="48" customFormat="1" ht="12" x14ac:dyDescent="0.2">
      <c r="A200" s="41"/>
      <c r="B200" s="42">
        <v>421</v>
      </c>
      <c r="C200" s="43" t="s">
        <v>106</v>
      </c>
      <c r="D200" s="44"/>
      <c r="E200" s="45"/>
      <c r="F200" s="90">
        <f t="shared" si="23"/>
        <v>0</v>
      </c>
      <c r="G200" s="91"/>
      <c r="H200" s="47">
        <f t="shared" si="22"/>
        <v>0</v>
      </c>
    </row>
    <row r="201" spans="1:8" s="48" customFormat="1" ht="12" x14ac:dyDescent="0.2">
      <c r="A201" s="41" t="s">
        <v>121</v>
      </c>
      <c r="B201" s="42">
        <v>422</v>
      </c>
      <c r="C201" s="43" t="s">
        <v>100</v>
      </c>
      <c r="D201" s="44">
        <v>24100</v>
      </c>
      <c r="E201" s="45">
        <v>19078.75</v>
      </c>
      <c r="F201" s="90">
        <f t="shared" si="23"/>
        <v>43178.75</v>
      </c>
      <c r="G201" s="91"/>
      <c r="H201" s="47">
        <f t="shared" si="22"/>
        <v>43178.75</v>
      </c>
    </row>
    <row r="202" spans="1:8" s="48" customFormat="1" ht="12" x14ac:dyDescent="0.2">
      <c r="A202" s="41"/>
      <c r="B202" s="42">
        <v>423</v>
      </c>
      <c r="C202" s="43" t="s">
        <v>108</v>
      </c>
      <c r="D202" s="44"/>
      <c r="E202" s="45"/>
      <c r="F202" s="90">
        <f t="shared" si="23"/>
        <v>0</v>
      </c>
      <c r="G202" s="91"/>
      <c r="H202" s="47">
        <f t="shared" si="22"/>
        <v>0</v>
      </c>
    </row>
    <row r="203" spans="1:8" s="48" customFormat="1" ht="24" x14ac:dyDescent="0.2">
      <c r="A203" s="41"/>
      <c r="B203" s="42">
        <v>424</v>
      </c>
      <c r="C203" s="43" t="s">
        <v>101</v>
      </c>
      <c r="D203" s="44"/>
      <c r="E203" s="45">
        <v>5181.07</v>
      </c>
      <c r="F203" s="90">
        <f t="shared" si="23"/>
        <v>5181.07</v>
      </c>
      <c r="G203" s="91"/>
      <c r="H203" s="47">
        <f t="shared" si="22"/>
        <v>5181.07</v>
      </c>
    </row>
    <row r="204" spans="1:8" s="48" customFormat="1" ht="12" x14ac:dyDescent="0.2">
      <c r="A204" s="41"/>
      <c r="B204" s="42">
        <v>426</v>
      </c>
      <c r="C204" s="43" t="s">
        <v>110</v>
      </c>
      <c r="D204" s="44"/>
      <c r="E204" s="45"/>
      <c r="F204" s="90">
        <f t="shared" si="23"/>
        <v>0</v>
      </c>
      <c r="G204" s="91"/>
      <c r="H204" s="47">
        <f t="shared" si="22"/>
        <v>0</v>
      </c>
    </row>
    <row r="205" spans="1:8" s="48" customFormat="1" ht="12" x14ac:dyDescent="0.2">
      <c r="A205" s="41"/>
      <c r="B205" s="42">
        <v>451</v>
      </c>
      <c r="C205" s="43" t="s">
        <v>102</v>
      </c>
      <c r="D205" s="44"/>
      <c r="E205" s="45"/>
      <c r="F205" s="90">
        <f t="shared" si="23"/>
        <v>0</v>
      </c>
      <c r="G205" s="91"/>
      <c r="H205" s="47">
        <f t="shared" si="22"/>
        <v>0</v>
      </c>
    </row>
    <row r="206" spans="1:8" s="48" customFormat="1" ht="13.5" customHeight="1" x14ac:dyDescent="0.2">
      <c r="A206" s="41"/>
      <c r="B206" s="42">
        <v>452</v>
      </c>
      <c r="C206" s="43" t="s">
        <v>103</v>
      </c>
      <c r="D206" s="44"/>
      <c r="E206" s="45"/>
      <c r="F206" s="90">
        <f t="shared" si="23"/>
        <v>0</v>
      </c>
      <c r="G206" s="91"/>
      <c r="H206" s="47">
        <f t="shared" si="22"/>
        <v>0</v>
      </c>
    </row>
    <row r="207" spans="1:8" s="48" customFormat="1" ht="12" x14ac:dyDescent="0.2">
      <c r="A207" s="41"/>
      <c r="B207" s="42">
        <v>453</v>
      </c>
      <c r="C207" s="43" t="s">
        <v>111</v>
      </c>
      <c r="D207" s="44"/>
      <c r="E207" s="45"/>
      <c r="F207" s="90">
        <f t="shared" si="23"/>
        <v>0</v>
      </c>
      <c r="G207" s="89">
        <f>SUM(G208:G219)</f>
        <v>0</v>
      </c>
      <c r="H207" s="40">
        <f>SUM(H208:H219)</f>
        <v>0</v>
      </c>
    </row>
    <row r="208" spans="1:8" ht="24.75" x14ac:dyDescent="0.25">
      <c r="A208" s="41"/>
      <c r="B208" s="42">
        <v>454</v>
      </c>
      <c r="C208" s="43" t="s">
        <v>112</v>
      </c>
      <c r="D208" s="44"/>
      <c r="E208" s="45"/>
      <c r="F208" s="90">
        <f t="shared" si="23"/>
        <v>0</v>
      </c>
      <c r="G208" s="91"/>
      <c r="H208" s="47">
        <f t="shared" ref="H208:H219" si="24">SUM(F208:G208)</f>
        <v>0</v>
      </c>
    </row>
    <row r="209" spans="1:8" s="48" customFormat="1" ht="12" x14ac:dyDescent="0.2">
      <c r="A209" s="34" t="s">
        <v>17</v>
      </c>
      <c r="B209" s="35"/>
      <c r="C209" s="36" t="s">
        <v>37</v>
      </c>
      <c r="D209" s="37">
        <f>SUM(D210:D221)</f>
        <v>0</v>
      </c>
      <c r="E209" s="37">
        <f>SUM(E210:E221)</f>
        <v>0</v>
      </c>
      <c r="F209" s="88">
        <f>SUM(F210:F221)</f>
        <v>0</v>
      </c>
      <c r="G209" s="91"/>
      <c r="H209" s="47">
        <f t="shared" si="24"/>
        <v>0</v>
      </c>
    </row>
    <row r="210" spans="1:8" s="48" customFormat="1" ht="12" x14ac:dyDescent="0.2">
      <c r="A210" s="41"/>
      <c r="B210" s="42">
        <v>322</v>
      </c>
      <c r="C210" s="43" t="s">
        <v>62</v>
      </c>
      <c r="D210" s="44"/>
      <c r="E210" s="45"/>
      <c r="F210" s="90">
        <f t="shared" ref="F210:F221" si="25">SUM(D210:E210)</f>
        <v>0</v>
      </c>
      <c r="G210" s="91"/>
      <c r="H210" s="47">
        <f t="shared" si="24"/>
        <v>0</v>
      </c>
    </row>
    <row r="211" spans="1:8" s="48" customFormat="1" ht="12" x14ac:dyDescent="0.2">
      <c r="A211" s="41"/>
      <c r="B211" s="42">
        <v>323</v>
      </c>
      <c r="C211" s="43" t="s">
        <v>64</v>
      </c>
      <c r="D211" s="44"/>
      <c r="E211" s="45"/>
      <c r="F211" s="90">
        <f t="shared" si="25"/>
        <v>0</v>
      </c>
      <c r="G211" s="91"/>
      <c r="H211" s="47">
        <f t="shared" si="24"/>
        <v>0</v>
      </c>
    </row>
    <row r="212" spans="1:8" s="48" customFormat="1" ht="12" x14ac:dyDescent="0.2">
      <c r="A212" s="41"/>
      <c r="B212" s="42">
        <v>329</v>
      </c>
      <c r="C212" s="43" t="s">
        <v>67</v>
      </c>
      <c r="D212" s="44"/>
      <c r="E212" s="45"/>
      <c r="F212" s="90">
        <f t="shared" si="25"/>
        <v>0</v>
      </c>
      <c r="G212" s="91"/>
      <c r="H212" s="47">
        <f t="shared" si="24"/>
        <v>0</v>
      </c>
    </row>
    <row r="213" spans="1:8" s="48" customFormat="1" ht="12" x14ac:dyDescent="0.2">
      <c r="A213" s="41"/>
      <c r="B213" s="42">
        <v>421</v>
      </c>
      <c r="C213" s="43" t="s">
        <v>106</v>
      </c>
      <c r="D213" s="44"/>
      <c r="E213" s="45"/>
      <c r="F213" s="90">
        <f t="shared" si="25"/>
        <v>0</v>
      </c>
      <c r="G213" s="91"/>
      <c r="H213" s="47">
        <f t="shared" si="24"/>
        <v>0</v>
      </c>
    </row>
    <row r="214" spans="1:8" s="48" customFormat="1" ht="12" x14ac:dyDescent="0.2">
      <c r="A214" s="41"/>
      <c r="B214" s="42">
        <v>422</v>
      </c>
      <c r="C214" s="43" t="s">
        <v>100</v>
      </c>
      <c r="D214" s="44"/>
      <c r="E214" s="45"/>
      <c r="F214" s="90">
        <f t="shared" si="25"/>
        <v>0</v>
      </c>
      <c r="G214" s="91"/>
      <c r="H214" s="47">
        <f t="shared" si="24"/>
        <v>0</v>
      </c>
    </row>
    <row r="215" spans="1:8" s="48" customFormat="1" ht="12" x14ac:dyDescent="0.2">
      <c r="A215" s="41"/>
      <c r="B215" s="42">
        <v>423</v>
      </c>
      <c r="C215" s="43" t="s">
        <v>108</v>
      </c>
      <c r="D215" s="44"/>
      <c r="E215" s="45"/>
      <c r="F215" s="90">
        <f t="shared" si="25"/>
        <v>0</v>
      </c>
      <c r="G215" s="91"/>
      <c r="H215" s="47">
        <f t="shared" si="24"/>
        <v>0</v>
      </c>
    </row>
    <row r="216" spans="1:8" s="48" customFormat="1" ht="24" x14ac:dyDescent="0.2">
      <c r="A216" s="41"/>
      <c r="B216" s="42">
        <v>424</v>
      </c>
      <c r="C216" s="43" t="s">
        <v>101</v>
      </c>
      <c r="D216" s="44"/>
      <c r="E216" s="45"/>
      <c r="F216" s="90">
        <f t="shared" si="25"/>
        <v>0</v>
      </c>
      <c r="G216" s="91"/>
      <c r="H216" s="47">
        <f t="shared" si="24"/>
        <v>0</v>
      </c>
    </row>
    <row r="217" spans="1:8" s="48" customFormat="1" ht="12" x14ac:dyDescent="0.2">
      <c r="A217" s="41"/>
      <c r="B217" s="42">
        <v>426</v>
      </c>
      <c r="C217" s="43" t="s">
        <v>110</v>
      </c>
      <c r="D217" s="44"/>
      <c r="E217" s="45"/>
      <c r="F217" s="90">
        <f t="shared" si="25"/>
        <v>0</v>
      </c>
      <c r="G217" s="91"/>
      <c r="H217" s="47">
        <f t="shared" si="24"/>
        <v>0</v>
      </c>
    </row>
    <row r="218" spans="1:8" s="48" customFormat="1" ht="12" x14ac:dyDescent="0.2">
      <c r="A218" s="41"/>
      <c r="B218" s="42">
        <v>451</v>
      </c>
      <c r="C218" s="43" t="s">
        <v>102</v>
      </c>
      <c r="D218" s="44"/>
      <c r="E218" s="45"/>
      <c r="F218" s="90">
        <f t="shared" si="25"/>
        <v>0</v>
      </c>
      <c r="G218" s="91"/>
      <c r="H218" s="47">
        <f t="shared" si="24"/>
        <v>0</v>
      </c>
    </row>
    <row r="219" spans="1:8" s="48" customFormat="1" ht="13.5" customHeight="1" x14ac:dyDescent="0.2">
      <c r="A219" s="41"/>
      <c r="B219" s="42">
        <v>452</v>
      </c>
      <c r="C219" s="43" t="s">
        <v>103</v>
      </c>
      <c r="D219" s="44"/>
      <c r="E219" s="45"/>
      <c r="F219" s="90">
        <f t="shared" si="25"/>
        <v>0</v>
      </c>
      <c r="G219" s="91"/>
      <c r="H219" s="47">
        <f t="shared" si="24"/>
        <v>0</v>
      </c>
    </row>
    <row r="220" spans="1:8" s="48" customFormat="1" ht="12" x14ac:dyDescent="0.2">
      <c r="A220" s="41"/>
      <c r="B220" s="42">
        <v>453</v>
      </c>
      <c r="C220" s="43" t="s">
        <v>111</v>
      </c>
      <c r="D220" s="44"/>
      <c r="E220" s="45"/>
      <c r="F220" s="90">
        <f t="shared" si="25"/>
        <v>0</v>
      </c>
      <c r="G220" s="89">
        <f>SUM(G221:G228)</f>
        <v>0</v>
      </c>
      <c r="H220" s="40">
        <f>SUM(H221:H228)</f>
        <v>1680</v>
      </c>
    </row>
    <row r="221" spans="1:8" ht="24.75" x14ac:dyDescent="0.25">
      <c r="A221" s="41"/>
      <c r="B221" s="42">
        <v>454</v>
      </c>
      <c r="C221" s="43" t="s">
        <v>112</v>
      </c>
      <c r="D221" s="44"/>
      <c r="E221" s="45"/>
      <c r="F221" s="90">
        <f t="shared" si="25"/>
        <v>0</v>
      </c>
      <c r="G221" s="91"/>
      <c r="H221" s="47">
        <f t="shared" ref="H221:H228" si="26">SUM(F221:G221)</f>
        <v>0</v>
      </c>
    </row>
    <row r="222" spans="1:8" ht="24.75" x14ac:dyDescent="0.25">
      <c r="A222" s="34" t="s">
        <v>17</v>
      </c>
      <c r="B222" s="35"/>
      <c r="C222" s="36" t="s">
        <v>40</v>
      </c>
      <c r="D222" s="37">
        <f>SUM(D223:D230)</f>
        <v>840</v>
      </c>
      <c r="E222" s="37">
        <f>SUM(E223:E230)</f>
        <v>0</v>
      </c>
      <c r="F222" s="88">
        <f>SUM(F223:F230)</f>
        <v>840</v>
      </c>
      <c r="G222" s="91"/>
      <c r="H222" s="47">
        <f t="shared" si="26"/>
        <v>840</v>
      </c>
    </row>
    <row r="223" spans="1:8" x14ac:dyDescent="0.25">
      <c r="A223" s="41"/>
      <c r="B223" s="42">
        <v>323</v>
      </c>
      <c r="C223" s="43" t="s">
        <v>64</v>
      </c>
      <c r="D223" s="44"/>
      <c r="E223" s="45"/>
      <c r="F223" s="90">
        <f t="shared" ref="F223:F230" si="27">SUM(D223:E223)</f>
        <v>0</v>
      </c>
      <c r="G223" s="91"/>
      <c r="H223" s="47">
        <f t="shared" si="26"/>
        <v>0</v>
      </c>
    </row>
    <row r="224" spans="1:8" s="48" customFormat="1" ht="12" x14ac:dyDescent="0.2">
      <c r="A224" s="41"/>
      <c r="B224" s="42">
        <v>329</v>
      </c>
      <c r="C224" s="43" t="s">
        <v>67</v>
      </c>
      <c r="D224" s="44"/>
      <c r="E224" s="45"/>
      <c r="F224" s="90">
        <f t="shared" si="27"/>
        <v>0</v>
      </c>
      <c r="G224" s="91"/>
      <c r="H224" s="47">
        <f t="shared" si="26"/>
        <v>0</v>
      </c>
    </row>
    <row r="225" spans="1:8" s="48" customFormat="1" ht="12" x14ac:dyDescent="0.2">
      <c r="A225" s="41" t="s">
        <v>122</v>
      </c>
      <c r="B225" s="42">
        <v>422</v>
      </c>
      <c r="C225" s="43" t="s">
        <v>100</v>
      </c>
      <c r="D225" s="44">
        <v>840</v>
      </c>
      <c r="E225" s="45"/>
      <c r="F225" s="90">
        <f t="shared" si="27"/>
        <v>840</v>
      </c>
      <c r="G225" s="91"/>
      <c r="H225" s="47">
        <f t="shared" si="26"/>
        <v>840</v>
      </c>
    </row>
    <row r="226" spans="1:8" s="48" customFormat="1" ht="24" x14ac:dyDescent="0.2">
      <c r="A226" s="41"/>
      <c r="B226" s="42">
        <v>424</v>
      </c>
      <c r="C226" s="43" t="s">
        <v>101</v>
      </c>
      <c r="D226" s="44"/>
      <c r="E226" s="45"/>
      <c r="F226" s="90">
        <f t="shared" si="27"/>
        <v>0</v>
      </c>
      <c r="G226" s="91"/>
      <c r="H226" s="47">
        <f t="shared" si="26"/>
        <v>0</v>
      </c>
    </row>
    <row r="227" spans="1:8" s="48" customFormat="1" ht="12" x14ac:dyDescent="0.2">
      <c r="A227" s="41"/>
      <c r="B227" s="42">
        <v>451</v>
      </c>
      <c r="C227" s="43" t="s">
        <v>102</v>
      </c>
      <c r="D227" s="44"/>
      <c r="E227" s="45"/>
      <c r="F227" s="90">
        <f t="shared" si="27"/>
        <v>0</v>
      </c>
      <c r="G227" s="91"/>
      <c r="H227" s="47">
        <f t="shared" si="26"/>
        <v>0</v>
      </c>
    </row>
    <row r="228" spans="1:8" s="48" customFormat="1" ht="12" x14ac:dyDescent="0.2">
      <c r="A228" s="41"/>
      <c r="B228" s="42">
        <v>452</v>
      </c>
      <c r="C228" s="43" t="s">
        <v>103</v>
      </c>
      <c r="D228" s="44"/>
      <c r="E228" s="45"/>
      <c r="F228" s="90">
        <f t="shared" si="27"/>
        <v>0</v>
      </c>
      <c r="G228" s="91"/>
      <c r="H228" s="47">
        <f t="shared" si="26"/>
        <v>0</v>
      </c>
    </row>
    <row r="229" spans="1:8" s="48" customFormat="1" ht="12" x14ac:dyDescent="0.2">
      <c r="A229" s="41"/>
      <c r="B229" s="42">
        <v>453</v>
      </c>
      <c r="C229" s="43" t="s">
        <v>111</v>
      </c>
      <c r="D229" s="44"/>
      <c r="E229" s="45"/>
      <c r="F229" s="90">
        <f t="shared" si="27"/>
        <v>0</v>
      </c>
      <c r="G229" s="86">
        <f>SUM(G230,G241,G236,G247,G252,G258)</f>
        <v>0</v>
      </c>
      <c r="H229" s="87">
        <f>SUM(H230,H241,H236,H247,H252,H258)</f>
        <v>900</v>
      </c>
    </row>
    <row r="230" spans="1:8" ht="24.75" x14ac:dyDescent="0.25">
      <c r="A230" s="41"/>
      <c r="B230" s="42">
        <v>454</v>
      </c>
      <c r="C230" s="43" t="s">
        <v>112</v>
      </c>
      <c r="D230" s="44"/>
      <c r="E230" s="45"/>
      <c r="F230" s="90">
        <f t="shared" si="27"/>
        <v>0</v>
      </c>
      <c r="G230" s="97">
        <f>SUM(G231:G235)</f>
        <v>0</v>
      </c>
      <c r="H230" s="98">
        <f>SUM(H231:H235)</f>
        <v>600</v>
      </c>
    </row>
    <row r="231" spans="1:8" s="107" customFormat="1" x14ac:dyDescent="0.25">
      <c r="A231" s="81" t="s">
        <v>123</v>
      </c>
      <c r="B231" s="82"/>
      <c r="C231" s="83" t="s">
        <v>124</v>
      </c>
      <c r="D231" s="84">
        <f>SUM(D232,D244,D238,D249,D254,D260)</f>
        <v>300</v>
      </c>
      <c r="E231" s="84">
        <f>SUM(E232,E244,E238,E249,E254,E260)</f>
        <v>0</v>
      </c>
      <c r="F231" s="85">
        <f>SUM(F232,F244,F238,F249,F254,F260)</f>
        <v>300</v>
      </c>
      <c r="G231" s="106"/>
      <c r="H231" s="47">
        <f>SUM(F231:G231)</f>
        <v>300</v>
      </c>
    </row>
    <row r="232" spans="1:8" s="107" customFormat="1" x14ac:dyDescent="0.25">
      <c r="A232" s="92" t="s">
        <v>17</v>
      </c>
      <c r="B232" s="93"/>
      <c r="C232" s="94" t="s">
        <v>99</v>
      </c>
      <c r="D232" s="95">
        <f>SUM(D233:D237)</f>
        <v>300</v>
      </c>
      <c r="E232" s="95">
        <f>SUM(E233:E237)</f>
        <v>0</v>
      </c>
      <c r="F232" s="96">
        <f>SUM(F233:F237)</f>
        <v>300</v>
      </c>
      <c r="G232" s="106"/>
      <c r="H232" s="47">
        <f>SUM(F232:G232)</f>
        <v>300</v>
      </c>
    </row>
    <row r="233" spans="1:8" x14ac:dyDescent="0.25">
      <c r="A233" s="108"/>
      <c r="B233" s="101">
        <v>311</v>
      </c>
      <c r="C233" s="102" t="s">
        <v>54</v>
      </c>
      <c r="D233" s="103"/>
      <c r="E233" s="104"/>
      <c r="F233" s="90">
        <f>SUM(D233:E233)</f>
        <v>0</v>
      </c>
      <c r="G233" s="91"/>
      <c r="H233" s="47">
        <f>SUM(F233:G233)</f>
        <v>0</v>
      </c>
    </row>
    <row r="234" spans="1:8" s="48" customFormat="1" ht="12" x14ac:dyDescent="0.2">
      <c r="A234" s="108"/>
      <c r="B234" s="101">
        <v>313</v>
      </c>
      <c r="C234" s="102" t="s">
        <v>58</v>
      </c>
      <c r="D234" s="103"/>
      <c r="E234" s="104"/>
      <c r="F234" s="90">
        <f>SUM(D234:E234)</f>
        <v>0</v>
      </c>
      <c r="G234" s="91"/>
      <c r="H234" s="47">
        <f>SUM(F234:G234)</f>
        <v>0</v>
      </c>
    </row>
    <row r="235" spans="1:8" s="48" customFormat="1" ht="12" x14ac:dyDescent="0.2">
      <c r="A235" s="41"/>
      <c r="B235" s="42">
        <v>322</v>
      </c>
      <c r="C235" s="43" t="s">
        <v>62</v>
      </c>
      <c r="D235" s="44"/>
      <c r="E235" s="45"/>
      <c r="F235" s="90">
        <f>SUM(D235:E235)</f>
        <v>0</v>
      </c>
      <c r="G235" s="91"/>
      <c r="H235" s="47">
        <f>SUM(F235:G235)</f>
        <v>0</v>
      </c>
    </row>
    <row r="236" spans="1:8" s="48" customFormat="1" ht="24" customHeight="1" x14ac:dyDescent="0.2">
      <c r="A236" s="41"/>
      <c r="B236" s="42">
        <v>323</v>
      </c>
      <c r="C236" s="43" t="s">
        <v>64</v>
      </c>
      <c r="D236" s="44"/>
      <c r="E236" s="45"/>
      <c r="F236" s="90">
        <f>SUM(D236:E236)</f>
        <v>0</v>
      </c>
      <c r="G236" s="89">
        <f>SUM(G237:G240)</f>
        <v>0</v>
      </c>
      <c r="H236" s="40">
        <f>SUM(H237:H240)</f>
        <v>300</v>
      </c>
    </row>
    <row r="237" spans="1:8" x14ac:dyDescent="0.25">
      <c r="A237" s="41" t="s">
        <v>125</v>
      </c>
      <c r="B237" s="42">
        <v>329</v>
      </c>
      <c r="C237" s="43" t="s">
        <v>67</v>
      </c>
      <c r="D237" s="44">
        <v>300</v>
      </c>
      <c r="E237" s="45"/>
      <c r="F237" s="90">
        <f>SUM(D237:E237)</f>
        <v>300</v>
      </c>
      <c r="G237" s="91"/>
      <c r="H237" s="47">
        <f>SUM(F237:G237)</f>
        <v>300</v>
      </c>
    </row>
    <row r="238" spans="1:8" s="48" customFormat="1" ht="24" x14ac:dyDescent="0.2">
      <c r="A238" s="34" t="s">
        <v>17</v>
      </c>
      <c r="B238" s="35"/>
      <c r="C238" s="36" t="s">
        <v>18</v>
      </c>
      <c r="D238" s="37">
        <f>SUM(D239:D243)</f>
        <v>0</v>
      </c>
      <c r="E238" s="37">
        <f>SUM(E239:E243)</f>
        <v>0</v>
      </c>
      <c r="F238" s="37">
        <f>SUM(F239:F243)</f>
        <v>0</v>
      </c>
      <c r="G238" s="91"/>
      <c r="H238" s="47">
        <f>SUM(F238:G238)</f>
        <v>0</v>
      </c>
    </row>
    <row r="239" spans="1:8" s="48" customFormat="1" ht="12" x14ac:dyDescent="0.2">
      <c r="A239" s="41"/>
      <c r="B239" s="42">
        <v>321</v>
      </c>
      <c r="C239" s="43" t="s">
        <v>60</v>
      </c>
      <c r="D239" s="44"/>
      <c r="E239" s="45"/>
      <c r="F239" s="90">
        <f>SUM(D239:E239)</f>
        <v>0</v>
      </c>
      <c r="G239" s="91"/>
      <c r="H239" s="47">
        <f>SUM(F239:G239)</f>
        <v>0</v>
      </c>
    </row>
    <row r="240" spans="1:8" s="48" customFormat="1" ht="12" x14ac:dyDescent="0.2">
      <c r="A240" s="41"/>
      <c r="B240" s="42">
        <v>322</v>
      </c>
      <c r="C240" s="43" t="s">
        <v>62</v>
      </c>
      <c r="D240" s="44"/>
      <c r="E240" s="45"/>
      <c r="F240" s="90">
        <f>SUM(D240:E240)</f>
        <v>0</v>
      </c>
      <c r="G240" s="91"/>
      <c r="H240" s="47">
        <f>SUM(F240:G240)</f>
        <v>0</v>
      </c>
    </row>
    <row r="241" spans="1:8" s="48" customFormat="1" ht="12" x14ac:dyDescent="0.2">
      <c r="A241" s="41"/>
      <c r="B241" s="42">
        <v>323</v>
      </c>
      <c r="C241" s="43" t="s">
        <v>64</v>
      </c>
      <c r="D241" s="44"/>
      <c r="E241" s="45"/>
      <c r="F241" s="90">
        <f>SUM(D241:E241)</f>
        <v>0</v>
      </c>
      <c r="G241" s="89">
        <f>SUM(G243:G246)</f>
        <v>0</v>
      </c>
      <c r="H241" s="40">
        <f>SUM(H243:H246)</f>
        <v>0</v>
      </c>
    </row>
    <row r="242" spans="1:8" s="48" customFormat="1" ht="24" x14ac:dyDescent="0.2">
      <c r="A242" s="41"/>
      <c r="B242" s="42">
        <v>324</v>
      </c>
      <c r="C242" s="43" t="s">
        <v>65</v>
      </c>
      <c r="D242" s="44"/>
      <c r="E242" s="45"/>
      <c r="F242" s="90">
        <f>SUM(D242:E242)</f>
        <v>0</v>
      </c>
      <c r="G242" s="89"/>
      <c r="H242" s="40"/>
    </row>
    <row r="243" spans="1:8" x14ac:dyDescent="0.25">
      <c r="A243" s="41"/>
      <c r="B243" s="42">
        <v>329</v>
      </c>
      <c r="C243" s="43" t="s">
        <v>67</v>
      </c>
      <c r="D243" s="44"/>
      <c r="E243" s="45"/>
      <c r="F243" s="90">
        <f>SUM(D243:E243)</f>
        <v>0</v>
      </c>
      <c r="G243" s="91"/>
      <c r="H243" s="47">
        <f>SUM(F243:G243)</f>
        <v>0</v>
      </c>
    </row>
    <row r="244" spans="1:8" s="48" customFormat="1" ht="24" x14ac:dyDescent="0.2">
      <c r="A244" s="34" t="s">
        <v>17</v>
      </c>
      <c r="B244" s="35"/>
      <c r="C244" s="36" t="s">
        <v>79</v>
      </c>
      <c r="D244" s="37">
        <f>SUM(D245:D248)</f>
        <v>0</v>
      </c>
      <c r="E244" s="37">
        <f>SUM(E245:E248)</f>
        <v>0</v>
      </c>
      <c r="F244" s="88">
        <f>SUM(F245:F248)</f>
        <v>0</v>
      </c>
      <c r="G244" s="91"/>
      <c r="H244" s="47">
        <f>SUM(F244:G244)</f>
        <v>0</v>
      </c>
    </row>
    <row r="245" spans="1:8" s="48" customFormat="1" ht="12" x14ac:dyDescent="0.2">
      <c r="A245" s="41"/>
      <c r="B245" s="42">
        <v>321</v>
      </c>
      <c r="C245" s="43" t="s">
        <v>60</v>
      </c>
      <c r="D245" s="44"/>
      <c r="E245" s="45"/>
      <c r="F245" s="90">
        <f>SUM(D245:E245)</f>
        <v>0</v>
      </c>
      <c r="G245" s="91"/>
      <c r="H245" s="47">
        <f>SUM(F245:G245)</f>
        <v>0</v>
      </c>
    </row>
    <row r="246" spans="1:8" s="48" customFormat="1" ht="12" x14ac:dyDescent="0.2">
      <c r="A246" s="41"/>
      <c r="B246" s="42">
        <v>322</v>
      </c>
      <c r="C246" s="43" t="s">
        <v>62</v>
      </c>
      <c r="D246" s="44"/>
      <c r="E246" s="45"/>
      <c r="F246" s="90">
        <f>SUM(D246:E246)</f>
        <v>0</v>
      </c>
      <c r="G246" s="91"/>
      <c r="H246" s="47">
        <f>SUM(F246:G246)</f>
        <v>0</v>
      </c>
    </row>
    <row r="247" spans="1:8" s="48" customFormat="1" ht="12" x14ac:dyDescent="0.2">
      <c r="A247" s="41"/>
      <c r="B247" s="42">
        <v>323</v>
      </c>
      <c r="C247" s="43" t="s">
        <v>64</v>
      </c>
      <c r="D247" s="44"/>
      <c r="E247" s="45"/>
      <c r="F247" s="90">
        <f>SUM(D247:E247)</f>
        <v>0</v>
      </c>
      <c r="G247" s="89">
        <f>SUM(G248:G251)</f>
        <v>0</v>
      </c>
      <c r="H247" s="40">
        <f>SUM(H248:H251)</f>
        <v>0</v>
      </c>
    </row>
    <row r="248" spans="1:8" x14ac:dyDescent="0.25">
      <c r="A248" s="41"/>
      <c r="B248" s="42">
        <v>329</v>
      </c>
      <c r="C248" s="43" t="s">
        <v>67</v>
      </c>
      <c r="D248" s="44"/>
      <c r="E248" s="45"/>
      <c r="F248" s="90">
        <f>SUM(D248:E248)</f>
        <v>0</v>
      </c>
      <c r="G248" s="91"/>
      <c r="H248" s="47">
        <f>SUM(F248:G248)</f>
        <v>0</v>
      </c>
    </row>
    <row r="249" spans="1:8" s="48" customFormat="1" ht="24" x14ac:dyDescent="0.2">
      <c r="A249" s="34" t="s">
        <v>17</v>
      </c>
      <c r="B249" s="35"/>
      <c r="C249" s="36" t="s">
        <v>25</v>
      </c>
      <c r="D249" s="37">
        <f>SUM(D250:D253)</f>
        <v>0</v>
      </c>
      <c r="E249" s="37">
        <f>SUM(E250:E253)</f>
        <v>0</v>
      </c>
      <c r="F249" s="88">
        <f>SUM(F250:F253)</f>
        <v>0</v>
      </c>
      <c r="G249" s="91"/>
      <c r="H249" s="47">
        <f>SUM(F249:G249)</f>
        <v>0</v>
      </c>
    </row>
    <row r="250" spans="1:8" s="48" customFormat="1" ht="12" x14ac:dyDescent="0.2">
      <c r="A250" s="41"/>
      <c r="B250" s="42">
        <v>321</v>
      </c>
      <c r="C250" s="43" t="s">
        <v>60</v>
      </c>
      <c r="D250" s="44"/>
      <c r="E250" s="45"/>
      <c r="F250" s="90">
        <f>SUM(D250:E250)</f>
        <v>0</v>
      </c>
      <c r="G250" s="91"/>
      <c r="H250" s="47">
        <f>SUM(F250:G250)</f>
        <v>0</v>
      </c>
    </row>
    <row r="251" spans="1:8" s="48" customFormat="1" ht="12" x14ac:dyDescent="0.2">
      <c r="A251" s="41"/>
      <c r="B251" s="42">
        <v>323</v>
      </c>
      <c r="C251" s="43" t="s">
        <v>64</v>
      </c>
      <c r="D251" s="44"/>
      <c r="E251" s="45"/>
      <c r="F251" s="90">
        <f>SUM(D251:E251)</f>
        <v>0</v>
      </c>
      <c r="G251" s="91"/>
      <c r="H251" s="47">
        <f>SUM(F251:G251)</f>
        <v>0</v>
      </c>
    </row>
    <row r="252" spans="1:8" s="48" customFormat="1" ht="24" x14ac:dyDescent="0.2">
      <c r="A252" s="41"/>
      <c r="B252" s="42">
        <v>324</v>
      </c>
      <c r="C252" s="43" t="s">
        <v>65</v>
      </c>
      <c r="D252" s="44"/>
      <c r="E252" s="45"/>
      <c r="F252" s="90">
        <f>SUM(D252:E252)</f>
        <v>0</v>
      </c>
      <c r="G252" s="89">
        <f>SUM(G253:G257)</f>
        <v>0</v>
      </c>
      <c r="H252" s="40">
        <f>SUM(H253:H257)</f>
        <v>0</v>
      </c>
    </row>
    <row r="253" spans="1:8" x14ac:dyDescent="0.25">
      <c r="A253" s="41"/>
      <c r="B253" s="42">
        <v>329</v>
      </c>
      <c r="C253" s="43" t="s">
        <v>67</v>
      </c>
      <c r="D253" s="44"/>
      <c r="E253" s="45"/>
      <c r="F253" s="90">
        <f>SUM(D253:E253)</f>
        <v>0</v>
      </c>
      <c r="G253" s="91"/>
      <c r="H253" s="47">
        <f>SUM(F253:G253)</f>
        <v>0</v>
      </c>
    </row>
    <row r="254" spans="1:8" s="48" customFormat="1" ht="12" x14ac:dyDescent="0.2">
      <c r="A254" s="34" t="s">
        <v>17</v>
      </c>
      <c r="B254" s="35"/>
      <c r="C254" s="36" t="s">
        <v>28</v>
      </c>
      <c r="D254" s="37">
        <f>SUM(D255:D259)</f>
        <v>0</v>
      </c>
      <c r="E254" s="37">
        <f>SUM(E255:E259)</f>
        <v>0</v>
      </c>
      <c r="F254" s="88">
        <f>SUM(F255:F259)</f>
        <v>0</v>
      </c>
      <c r="G254" s="91"/>
      <c r="H254" s="47">
        <f>SUM(F254:G254)</f>
        <v>0</v>
      </c>
    </row>
    <row r="255" spans="1:8" s="48" customFormat="1" ht="12" x14ac:dyDescent="0.2">
      <c r="A255" s="41"/>
      <c r="B255" s="42">
        <v>321</v>
      </c>
      <c r="C255" s="43" t="s">
        <v>60</v>
      </c>
      <c r="D255" s="44"/>
      <c r="E255" s="45"/>
      <c r="F255" s="90">
        <f>SUM(D255:E255)</f>
        <v>0</v>
      </c>
      <c r="G255" s="91"/>
      <c r="H255" s="47">
        <f>SUM(F255:G255)</f>
        <v>0</v>
      </c>
    </row>
    <row r="256" spans="1:8" s="48" customFormat="1" ht="12" x14ac:dyDescent="0.2">
      <c r="A256" s="41"/>
      <c r="B256" s="42">
        <v>322</v>
      </c>
      <c r="C256" s="43" t="s">
        <v>62</v>
      </c>
      <c r="D256" s="44"/>
      <c r="E256" s="45"/>
      <c r="F256" s="90">
        <f>SUM(D256:E256)</f>
        <v>0</v>
      </c>
      <c r="G256" s="91"/>
      <c r="H256" s="47">
        <f>SUM(F256:G256)</f>
        <v>0</v>
      </c>
    </row>
    <row r="257" spans="1:8" s="48" customFormat="1" ht="12" x14ac:dyDescent="0.2">
      <c r="A257" s="41"/>
      <c r="B257" s="42">
        <v>323</v>
      </c>
      <c r="C257" s="43" t="s">
        <v>64</v>
      </c>
      <c r="D257" s="44"/>
      <c r="E257" s="45"/>
      <c r="F257" s="90">
        <f>SUM(D257:E257)</f>
        <v>0</v>
      </c>
      <c r="G257" s="91"/>
      <c r="H257" s="47">
        <f>SUM(F257:G257)</f>
        <v>0</v>
      </c>
    </row>
    <row r="258" spans="1:8" s="48" customFormat="1" ht="24" x14ac:dyDescent="0.2">
      <c r="A258" s="41"/>
      <c r="B258" s="42">
        <v>324</v>
      </c>
      <c r="C258" s="43" t="s">
        <v>65</v>
      </c>
      <c r="D258" s="44"/>
      <c r="E258" s="45"/>
      <c r="F258" s="90">
        <f>SUM(D258:E258)</f>
        <v>0</v>
      </c>
      <c r="G258" s="89">
        <f>SUM(G259:G264)</f>
        <v>0</v>
      </c>
      <c r="H258" s="40">
        <f>SUM(H259:H264)</f>
        <v>0</v>
      </c>
    </row>
    <row r="259" spans="1:8" x14ac:dyDescent="0.25">
      <c r="A259" s="41"/>
      <c r="B259" s="42">
        <v>329</v>
      </c>
      <c r="C259" s="43" t="s">
        <v>67</v>
      </c>
      <c r="D259" s="44"/>
      <c r="E259" s="45"/>
      <c r="F259" s="90">
        <f>SUM(D259:E259)</f>
        <v>0</v>
      </c>
      <c r="G259" s="91"/>
      <c r="H259" s="47">
        <f t="shared" ref="H259:H264" si="28">SUM(F259:G259)</f>
        <v>0</v>
      </c>
    </row>
    <row r="260" spans="1:8" s="48" customFormat="1" ht="12" x14ac:dyDescent="0.2">
      <c r="A260" s="34" t="s">
        <v>17</v>
      </c>
      <c r="B260" s="35"/>
      <c r="C260" s="36" t="s">
        <v>37</v>
      </c>
      <c r="D260" s="37">
        <f>SUM(D261:D266)</f>
        <v>0</v>
      </c>
      <c r="E260" s="37">
        <f>SUM(E261:E266)</f>
        <v>0</v>
      </c>
      <c r="F260" s="88">
        <f>SUM(F261:F266)</f>
        <v>0</v>
      </c>
      <c r="G260" s="91"/>
      <c r="H260" s="47">
        <f t="shared" si="28"/>
        <v>0</v>
      </c>
    </row>
    <row r="261" spans="1:8" s="48" customFormat="1" ht="12" x14ac:dyDescent="0.2">
      <c r="A261" s="41"/>
      <c r="B261" s="42">
        <v>321</v>
      </c>
      <c r="C261" s="43" t="s">
        <v>60</v>
      </c>
      <c r="D261" s="44"/>
      <c r="E261" s="45"/>
      <c r="F261" s="90">
        <f t="shared" ref="F261:F266" si="29">SUM(D261:E261)</f>
        <v>0</v>
      </c>
      <c r="G261" s="91"/>
      <c r="H261" s="47">
        <f t="shared" si="28"/>
        <v>0</v>
      </c>
    </row>
    <row r="262" spans="1:8" s="48" customFormat="1" ht="12" x14ac:dyDescent="0.2">
      <c r="A262" s="41"/>
      <c r="B262" s="42">
        <v>322</v>
      </c>
      <c r="C262" s="43" t="s">
        <v>62</v>
      </c>
      <c r="D262" s="44"/>
      <c r="E262" s="45"/>
      <c r="F262" s="90">
        <f t="shared" si="29"/>
        <v>0</v>
      </c>
      <c r="G262" s="91"/>
      <c r="H262" s="47">
        <f t="shared" si="28"/>
        <v>0</v>
      </c>
    </row>
    <row r="263" spans="1:8" s="48" customFormat="1" ht="12" x14ac:dyDescent="0.2">
      <c r="A263" s="41"/>
      <c r="B263" s="42">
        <v>323</v>
      </c>
      <c r="C263" s="43" t="s">
        <v>64</v>
      </c>
      <c r="D263" s="44"/>
      <c r="E263" s="45"/>
      <c r="F263" s="90">
        <f t="shared" si="29"/>
        <v>0</v>
      </c>
      <c r="G263" s="91"/>
      <c r="H263" s="47">
        <f t="shared" si="28"/>
        <v>0</v>
      </c>
    </row>
    <row r="264" spans="1:8" s="48" customFormat="1" ht="24" x14ac:dyDescent="0.2">
      <c r="A264" s="41"/>
      <c r="B264" s="42">
        <v>324</v>
      </c>
      <c r="C264" s="43" t="s">
        <v>65</v>
      </c>
      <c r="D264" s="44"/>
      <c r="E264" s="45"/>
      <c r="F264" s="90">
        <f t="shared" si="29"/>
        <v>0</v>
      </c>
      <c r="G264" s="91"/>
      <c r="H264" s="47">
        <f t="shared" si="28"/>
        <v>0</v>
      </c>
    </row>
    <row r="265" spans="1:8" s="48" customFormat="1" ht="12" x14ac:dyDescent="0.2">
      <c r="A265" s="41"/>
      <c r="B265" s="42">
        <v>329</v>
      </c>
      <c r="C265" s="43" t="s">
        <v>67</v>
      </c>
      <c r="D265" s="44"/>
      <c r="E265" s="45"/>
      <c r="F265" s="90">
        <f t="shared" si="29"/>
        <v>0</v>
      </c>
      <c r="G265" s="86">
        <f>SUM(G268,G266)</f>
        <v>0</v>
      </c>
      <c r="H265" s="87">
        <f>SUM(H268,H266)</f>
        <v>0</v>
      </c>
    </row>
    <row r="266" spans="1:8" s="48" customFormat="1" ht="12" x14ac:dyDescent="0.2">
      <c r="A266" s="41"/>
      <c r="B266" s="42">
        <v>381</v>
      </c>
      <c r="C266" s="43" t="s">
        <v>70</v>
      </c>
      <c r="D266" s="44"/>
      <c r="E266" s="45"/>
      <c r="F266" s="90">
        <f t="shared" si="29"/>
        <v>0</v>
      </c>
      <c r="G266" s="97">
        <f>SUM(G267)</f>
        <v>0</v>
      </c>
      <c r="H266" s="98">
        <f>SUM(H267)</f>
        <v>0</v>
      </c>
    </row>
    <row r="267" spans="1:8" s="48" customFormat="1" ht="24" x14ac:dyDescent="0.2">
      <c r="A267" s="81" t="s">
        <v>126</v>
      </c>
      <c r="B267" s="82"/>
      <c r="C267" s="83" t="s">
        <v>127</v>
      </c>
      <c r="D267" s="84">
        <f>SUM(D270,D268)</f>
        <v>0</v>
      </c>
      <c r="E267" s="84">
        <f>SUM(E270,E268)</f>
        <v>0</v>
      </c>
      <c r="F267" s="85">
        <f>SUM(F270,F268)</f>
        <v>0</v>
      </c>
      <c r="G267" s="91"/>
      <c r="H267" s="47">
        <f>SUM(F267:G267)</f>
        <v>0</v>
      </c>
    </row>
    <row r="268" spans="1:8" ht="24.75" customHeight="1" x14ac:dyDescent="0.25">
      <c r="A268" s="92" t="s">
        <v>17</v>
      </c>
      <c r="B268" s="93"/>
      <c r="C268" s="94" t="s">
        <v>104</v>
      </c>
      <c r="D268" s="95">
        <f>SUM(D269)</f>
        <v>0</v>
      </c>
      <c r="E268" s="95">
        <f>SUM(E269)</f>
        <v>0</v>
      </c>
      <c r="F268" s="96">
        <f>SUM(F269)</f>
        <v>0</v>
      </c>
      <c r="G268" s="97">
        <f>SUM(G269:G270)</f>
        <v>0</v>
      </c>
      <c r="H268" s="98">
        <f>SUM(H269:H270)</f>
        <v>0</v>
      </c>
    </row>
    <row r="269" spans="1:8" ht="24.75" x14ac:dyDescent="0.25">
      <c r="A269" s="41"/>
      <c r="B269" s="42">
        <v>372</v>
      </c>
      <c r="C269" s="43" t="s">
        <v>92</v>
      </c>
      <c r="D269" s="44"/>
      <c r="E269" s="45"/>
      <c r="F269" s="90">
        <f>SUM(D269:E269)</f>
        <v>0</v>
      </c>
      <c r="G269" s="91"/>
      <c r="H269" s="47">
        <f>SUM(F269:G269)</f>
        <v>0</v>
      </c>
    </row>
    <row r="270" spans="1:8" s="48" customFormat="1" ht="12" x14ac:dyDescent="0.2">
      <c r="A270" s="92" t="s">
        <v>17</v>
      </c>
      <c r="B270" s="93"/>
      <c r="C270" s="94" t="s">
        <v>128</v>
      </c>
      <c r="D270" s="95">
        <f>SUM(D271:D272)</f>
        <v>0</v>
      </c>
      <c r="E270" s="95">
        <f>SUM(E271:E272)</f>
        <v>0</v>
      </c>
      <c r="F270" s="96">
        <f>SUM(F271:F272)</f>
        <v>0</v>
      </c>
      <c r="G270" s="91"/>
      <c r="H270" s="47">
        <f>SUM(F270:G270)</f>
        <v>0</v>
      </c>
    </row>
    <row r="271" spans="1:8" s="48" customFormat="1" ht="12" x14ac:dyDescent="0.2">
      <c r="A271" s="41"/>
      <c r="B271" s="42">
        <v>329</v>
      </c>
      <c r="C271" s="43" t="s">
        <v>67</v>
      </c>
      <c r="D271" s="44"/>
      <c r="E271" s="45"/>
      <c r="F271" s="90">
        <f>SUM(D271:E271)</f>
        <v>0</v>
      </c>
      <c r="G271" s="86">
        <f>SUM(G272,G276)</f>
        <v>0</v>
      </c>
      <c r="H271" s="87">
        <f>SUM(H272,H276)</f>
        <v>0</v>
      </c>
    </row>
    <row r="272" spans="1:8" ht="24.75" x14ac:dyDescent="0.25">
      <c r="A272" s="41" t="s">
        <v>129</v>
      </c>
      <c r="B272" s="42">
        <v>372</v>
      </c>
      <c r="C272" s="43" t="s">
        <v>92</v>
      </c>
      <c r="D272" s="44"/>
      <c r="E272" s="45"/>
      <c r="F272" s="90">
        <f>SUM(D272:E272)</f>
        <v>0</v>
      </c>
      <c r="G272" s="97">
        <f>SUM(G274:G275)</f>
        <v>0</v>
      </c>
      <c r="H272" s="98">
        <f>SUM(H274:H275)</f>
        <v>0</v>
      </c>
    </row>
    <row r="273" spans="1:8" x14ac:dyDescent="0.25">
      <c r="A273" s="81" t="s">
        <v>130</v>
      </c>
      <c r="B273" s="82"/>
      <c r="C273" s="83" t="s">
        <v>131</v>
      </c>
      <c r="D273" s="84">
        <f>SUM(D274,D280)</f>
        <v>0</v>
      </c>
      <c r="E273" s="84">
        <f>SUM(E274,E280)</f>
        <v>0</v>
      </c>
      <c r="F273" s="85">
        <f>SUM(F274,F280)</f>
        <v>0</v>
      </c>
      <c r="G273" s="97"/>
      <c r="H273" s="98"/>
    </row>
    <row r="274" spans="1:8" x14ac:dyDescent="0.25">
      <c r="A274" s="92" t="s">
        <v>17</v>
      </c>
      <c r="B274" s="93"/>
      <c r="C274" s="94" t="s">
        <v>99</v>
      </c>
      <c r="D274" s="95">
        <f>SUM(D275:D279)</f>
        <v>0</v>
      </c>
      <c r="E274" s="95">
        <f>SUM(E275:E279)</f>
        <v>0</v>
      </c>
      <c r="F274" s="95">
        <f>SUM(F275:F279)</f>
        <v>0</v>
      </c>
      <c r="G274" s="91"/>
      <c r="H274" s="47">
        <f>SUM(F274:G274)</f>
        <v>0</v>
      </c>
    </row>
    <row r="275" spans="1:8" s="48" customFormat="1" ht="12" x14ac:dyDescent="0.2">
      <c r="A275" s="108"/>
      <c r="B275" s="101">
        <v>311</v>
      </c>
      <c r="C275" s="102" t="s">
        <v>54</v>
      </c>
      <c r="D275" s="103"/>
      <c r="E275" s="104"/>
      <c r="F275" s="105">
        <f>SUM(D275:E275)</f>
        <v>0</v>
      </c>
      <c r="G275" s="91"/>
      <c r="H275" s="47">
        <f>SUM(F275:G275)</f>
        <v>0</v>
      </c>
    </row>
    <row r="276" spans="1:8" s="48" customFormat="1" ht="12" x14ac:dyDescent="0.2">
      <c r="A276" s="41"/>
      <c r="B276" s="42">
        <v>323</v>
      </c>
      <c r="C276" s="43" t="s">
        <v>64</v>
      </c>
      <c r="D276" s="44"/>
      <c r="E276" s="45"/>
      <c r="F276" s="90">
        <f>SUM(D276:E276)</f>
        <v>0</v>
      </c>
      <c r="G276" s="89">
        <f>SUM(G279:G280)</f>
        <v>0</v>
      </c>
      <c r="H276" s="40">
        <f>SUM(H279:H280)</f>
        <v>0</v>
      </c>
    </row>
    <row r="277" spans="1:8" s="48" customFormat="1" ht="12" x14ac:dyDescent="0.2">
      <c r="A277" s="41"/>
      <c r="B277" s="42">
        <v>329</v>
      </c>
      <c r="C277" s="43" t="s">
        <v>67</v>
      </c>
      <c r="D277" s="44"/>
      <c r="E277" s="45"/>
      <c r="F277" s="90">
        <f>SUM(D277:E277)</f>
        <v>0</v>
      </c>
      <c r="G277" s="89"/>
      <c r="H277" s="40"/>
    </row>
    <row r="278" spans="1:8" s="48" customFormat="1" ht="12" x14ac:dyDescent="0.2">
      <c r="A278" s="41"/>
      <c r="B278" s="42">
        <v>343</v>
      </c>
      <c r="C278" s="43" t="s">
        <v>69</v>
      </c>
      <c r="D278" s="44"/>
      <c r="E278" s="45"/>
      <c r="F278" s="90">
        <f>SUM(D278:E278)</f>
        <v>0</v>
      </c>
      <c r="G278" s="89"/>
      <c r="H278" s="40"/>
    </row>
    <row r="279" spans="1:8" x14ac:dyDescent="0.25">
      <c r="A279" s="41"/>
      <c r="B279" s="42">
        <v>383</v>
      </c>
      <c r="C279" s="43" t="s">
        <v>71</v>
      </c>
      <c r="D279" s="44"/>
      <c r="E279" s="45"/>
      <c r="F279" s="90">
        <f>SUM(D279:E279)</f>
        <v>0</v>
      </c>
      <c r="G279" s="91"/>
      <c r="H279" s="47">
        <f>SUM(F279:G279)</f>
        <v>0</v>
      </c>
    </row>
    <row r="280" spans="1:8" s="48" customFormat="1" ht="24" x14ac:dyDescent="0.2">
      <c r="A280" s="34" t="s">
        <v>17</v>
      </c>
      <c r="B280" s="35"/>
      <c r="C280" s="36" t="s">
        <v>79</v>
      </c>
      <c r="D280" s="37">
        <f>SUM(D281:D282)</f>
        <v>0</v>
      </c>
      <c r="E280" s="37">
        <f>SUM(E281:E282)</f>
        <v>0</v>
      </c>
      <c r="F280" s="88">
        <f>SUM(F281:F282)</f>
        <v>0</v>
      </c>
      <c r="G280" s="91"/>
      <c r="H280" s="47">
        <f>SUM(F280:G280)</f>
        <v>0</v>
      </c>
    </row>
    <row r="281" spans="1:8" s="48" customFormat="1" ht="12" x14ac:dyDescent="0.2">
      <c r="A281" s="41"/>
      <c r="B281" s="42">
        <v>323</v>
      </c>
      <c r="C281" s="43" t="s">
        <v>64</v>
      </c>
      <c r="D281" s="44"/>
      <c r="E281" s="45"/>
      <c r="F281" s="90">
        <f>SUM(D281:E281)</f>
        <v>0</v>
      </c>
      <c r="G281" s="86">
        <f>SUM(G287,G282)</f>
        <v>0</v>
      </c>
      <c r="H281" s="87">
        <f>SUM(H287,H282)</f>
        <v>0</v>
      </c>
    </row>
    <row r="282" spans="1:8" s="48" customFormat="1" ht="12" x14ac:dyDescent="0.2">
      <c r="A282" s="41"/>
      <c r="B282" s="42">
        <v>383</v>
      </c>
      <c r="C282" s="43" t="s">
        <v>71</v>
      </c>
      <c r="D282" s="44"/>
      <c r="E282" s="45"/>
      <c r="F282" s="90">
        <f>SUM(D282:E282)</f>
        <v>0</v>
      </c>
      <c r="G282" s="89">
        <f>SUM(G283:G286)</f>
        <v>0</v>
      </c>
      <c r="H282" s="40">
        <f>SUM(H283:H286)</f>
        <v>0</v>
      </c>
    </row>
    <row r="283" spans="1:8" ht="24.75" x14ac:dyDescent="0.25">
      <c r="A283" s="81" t="s">
        <v>132</v>
      </c>
      <c r="B283" s="82"/>
      <c r="C283" s="83" t="s">
        <v>133</v>
      </c>
      <c r="D283" s="84">
        <f>SUM(D289,D284)</f>
        <v>0</v>
      </c>
      <c r="E283" s="84">
        <f>SUM(E289,E284)</f>
        <v>0</v>
      </c>
      <c r="F283" s="85">
        <f>SUM(F289,F284)</f>
        <v>0</v>
      </c>
      <c r="G283" s="91"/>
      <c r="H283" s="47">
        <f>SUM(F283:G283)</f>
        <v>0</v>
      </c>
    </row>
    <row r="284" spans="1:8" s="48" customFormat="1" ht="24" x14ac:dyDescent="0.2">
      <c r="A284" s="34" t="s">
        <v>17</v>
      </c>
      <c r="B284" s="35"/>
      <c r="C284" s="36" t="s">
        <v>79</v>
      </c>
      <c r="D284" s="37">
        <f>SUM(D285:D288)</f>
        <v>0</v>
      </c>
      <c r="E284" s="37">
        <f>SUM(E285:E288)</f>
        <v>0</v>
      </c>
      <c r="F284" s="88">
        <f>SUM(F285:F288)</f>
        <v>0</v>
      </c>
      <c r="G284" s="91"/>
      <c r="H284" s="47">
        <f>SUM(F284:G284)</f>
        <v>0</v>
      </c>
    </row>
    <row r="285" spans="1:8" s="48" customFormat="1" ht="12" x14ac:dyDescent="0.2">
      <c r="A285" s="41"/>
      <c r="B285" s="42">
        <v>311</v>
      </c>
      <c r="C285" s="43" t="s">
        <v>54</v>
      </c>
      <c r="D285" s="44"/>
      <c r="E285" s="45"/>
      <c r="F285" s="90">
        <f>SUM(D285:E285)</f>
        <v>0</v>
      </c>
      <c r="G285" s="91"/>
      <c r="H285" s="47">
        <f>SUM(F285:G285)</f>
        <v>0</v>
      </c>
    </row>
    <row r="286" spans="1:8" s="48" customFormat="1" ht="12" x14ac:dyDescent="0.2">
      <c r="A286" s="41"/>
      <c r="B286" s="42">
        <v>313</v>
      </c>
      <c r="C286" s="43" t="s">
        <v>58</v>
      </c>
      <c r="D286" s="44"/>
      <c r="E286" s="45"/>
      <c r="F286" s="90">
        <f>SUM(D286:E286)</f>
        <v>0</v>
      </c>
      <c r="G286" s="91"/>
      <c r="H286" s="47">
        <f>SUM(F286:G286)</f>
        <v>0</v>
      </c>
    </row>
    <row r="287" spans="1:8" s="48" customFormat="1" ht="12" x14ac:dyDescent="0.2">
      <c r="A287" s="41"/>
      <c r="B287" s="42">
        <v>321</v>
      </c>
      <c r="C287" s="43" t="s">
        <v>60</v>
      </c>
      <c r="D287" s="44"/>
      <c r="E287" s="45"/>
      <c r="F287" s="90">
        <f>SUM(D287:E287)</f>
        <v>0</v>
      </c>
      <c r="G287" s="89">
        <f>SUM(G288:G291)</f>
        <v>0</v>
      </c>
      <c r="H287" s="40">
        <f>SUM(H288:H291)</f>
        <v>0</v>
      </c>
    </row>
    <row r="288" spans="1:8" x14ac:dyDescent="0.25">
      <c r="A288" s="41"/>
      <c r="B288" s="42">
        <v>323</v>
      </c>
      <c r="C288" s="43" t="s">
        <v>64</v>
      </c>
      <c r="D288" s="44"/>
      <c r="E288" s="45"/>
      <c r="F288" s="90">
        <f>SUM(D288:E288)</f>
        <v>0</v>
      </c>
      <c r="G288" s="91"/>
      <c r="H288" s="47">
        <f>SUM(F288:G288)</f>
        <v>0</v>
      </c>
    </row>
    <row r="289" spans="1:8" s="48" customFormat="1" ht="12" x14ac:dyDescent="0.2">
      <c r="A289" s="34" t="s">
        <v>17</v>
      </c>
      <c r="B289" s="35"/>
      <c r="C289" s="36" t="s">
        <v>28</v>
      </c>
      <c r="D289" s="37">
        <f>SUM(D290:D293)</f>
        <v>0</v>
      </c>
      <c r="E289" s="37">
        <f>SUM(E290:E293)</f>
        <v>0</v>
      </c>
      <c r="F289" s="88">
        <f>SUM(F290:F293)</f>
        <v>0</v>
      </c>
      <c r="G289" s="91"/>
      <c r="H289" s="47">
        <f>SUM(F289:G289)</f>
        <v>0</v>
      </c>
    </row>
    <row r="290" spans="1:8" s="48" customFormat="1" ht="12" x14ac:dyDescent="0.2">
      <c r="A290" s="41"/>
      <c r="B290" s="42">
        <v>311</v>
      </c>
      <c r="C290" s="43" t="s">
        <v>54</v>
      </c>
      <c r="D290" s="44"/>
      <c r="E290" s="45"/>
      <c r="F290" s="90">
        <f>SUM(D290:E290)</f>
        <v>0</v>
      </c>
      <c r="G290" s="91"/>
      <c r="H290" s="47">
        <f>SUM(F290:G290)</f>
        <v>0</v>
      </c>
    </row>
    <row r="291" spans="1:8" s="48" customFormat="1" ht="12" x14ac:dyDescent="0.2">
      <c r="A291" s="41"/>
      <c r="B291" s="42">
        <v>313</v>
      </c>
      <c r="C291" s="43" t="s">
        <v>58</v>
      </c>
      <c r="D291" s="44"/>
      <c r="E291" s="45"/>
      <c r="F291" s="90">
        <f>SUM(D291:E291)</f>
        <v>0</v>
      </c>
      <c r="G291" s="91"/>
      <c r="H291" s="47">
        <f>SUM(F291:G291)</f>
        <v>0</v>
      </c>
    </row>
    <row r="292" spans="1:8" s="48" customFormat="1" ht="12" x14ac:dyDescent="0.2">
      <c r="A292" s="41"/>
      <c r="B292" s="42">
        <v>321</v>
      </c>
      <c r="C292" s="43" t="s">
        <v>60</v>
      </c>
      <c r="D292" s="44"/>
      <c r="E292" s="45"/>
      <c r="F292" s="90">
        <f>SUM(D292:E292)</f>
        <v>0</v>
      </c>
      <c r="G292" s="86">
        <f>SUM(G293)</f>
        <v>0</v>
      </c>
      <c r="H292" s="87">
        <f>SUM(H293)</f>
        <v>604817.74</v>
      </c>
    </row>
    <row r="293" spans="1:8" x14ac:dyDescent="0.25">
      <c r="A293" s="41"/>
      <c r="B293" s="42">
        <v>323</v>
      </c>
      <c r="C293" s="43" t="s">
        <v>64</v>
      </c>
      <c r="D293" s="44"/>
      <c r="E293" s="45"/>
      <c r="F293" s="90">
        <f>SUM(D293:E293)</f>
        <v>0</v>
      </c>
      <c r="G293" s="97">
        <f>SUM(G294:G302)</f>
        <v>0</v>
      </c>
      <c r="H293" s="98">
        <f>SUM(H294:H302)</f>
        <v>604817.74</v>
      </c>
    </row>
    <row r="294" spans="1:8" x14ac:dyDescent="0.25">
      <c r="A294" s="81" t="s">
        <v>134</v>
      </c>
      <c r="B294" s="82"/>
      <c r="C294" s="83" t="s">
        <v>135</v>
      </c>
      <c r="D294" s="84">
        <f>SUM(D295)</f>
        <v>212239.95</v>
      </c>
      <c r="E294" s="84">
        <f>SUM(E295)</f>
        <v>-42.24</v>
      </c>
      <c r="F294" s="85">
        <f>SUM(F295)</f>
        <v>212197.71000000002</v>
      </c>
      <c r="G294" s="91"/>
      <c r="H294" s="47">
        <f t="shared" ref="H294:H302" si="30">SUM(F294:G294)</f>
        <v>212197.71000000002</v>
      </c>
    </row>
    <row r="295" spans="1:8" s="48" customFormat="1" ht="12" x14ac:dyDescent="0.2">
      <c r="A295" s="92" t="s">
        <v>17</v>
      </c>
      <c r="B295" s="93"/>
      <c r="C295" s="94" t="s">
        <v>99</v>
      </c>
      <c r="D295" s="95">
        <f>SUM(D296:D304)</f>
        <v>212239.95</v>
      </c>
      <c r="E295" s="95">
        <f>SUM(E296:E304)</f>
        <v>-42.24</v>
      </c>
      <c r="F295" s="96">
        <f>SUM(F296:F304)</f>
        <v>212197.71000000002</v>
      </c>
      <c r="G295" s="91"/>
      <c r="H295" s="47">
        <f t="shared" si="30"/>
        <v>212197.71000000002</v>
      </c>
    </row>
    <row r="296" spans="1:8" s="48" customFormat="1" ht="12" x14ac:dyDescent="0.2">
      <c r="A296" s="41" t="s">
        <v>136</v>
      </c>
      <c r="B296" s="42">
        <v>311</v>
      </c>
      <c r="C296" s="43" t="s">
        <v>54</v>
      </c>
      <c r="D296" s="44">
        <v>9086.94</v>
      </c>
      <c r="E296" s="45"/>
      <c r="F296" s="90">
        <f t="shared" ref="F296:F304" si="31">SUM(D296:E296)</f>
        <v>9086.94</v>
      </c>
      <c r="G296" s="91"/>
      <c r="H296" s="47">
        <f t="shared" si="30"/>
        <v>9086.94</v>
      </c>
    </row>
    <row r="297" spans="1:8" s="48" customFormat="1" ht="12" x14ac:dyDescent="0.2">
      <c r="A297" s="41" t="s">
        <v>137</v>
      </c>
      <c r="B297" s="42">
        <v>313</v>
      </c>
      <c r="C297" s="43" t="s">
        <v>58</v>
      </c>
      <c r="D297" s="44">
        <v>1499.35</v>
      </c>
      <c r="E297" s="45"/>
      <c r="F297" s="90">
        <f t="shared" si="31"/>
        <v>1499.35</v>
      </c>
      <c r="G297" s="91"/>
      <c r="H297" s="47">
        <f t="shared" si="30"/>
        <v>1499.35</v>
      </c>
    </row>
    <row r="298" spans="1:8" s="48" customFormat="1" ht="12" x14ac:dyDescent="0.2">
      <c r="A298" s="41" t="s">
        <v>138</v>
      </c>
      <c r="B298" s="42">
        <v>321</v>
      </c>
      <c r="C298" s="43" t="s">
        <v>60</v>
      </c>
      <c r="D298" s="44">
        <v>0</v>
      </c>
      <c r="E298" s="45"/>
      <c r="F298" s="90">
        <f t="shared" si="31"/>
        <v>0</v>
      </c>
      <c r="G298" s="91"/>
      <c r="H298" s="47">
        <f t="shared" si="30"/>
        <v>0</v>
      </c>
    </row>
    <row r="299" spans="1:8" s="48" customFormat="1" ht="12" x14ac:dyDescent="0.2">
      <c r="A299" s="41" t="s">
        <v>139</v>
      </c>
      <c r="B299" s="42">
        <v>322</v>
      </c>
      <c r="C299" s="43" t="s">
        <v>62</v>
      </c>
      <c r="D299" s="44">
        <v>17852.580000000002</v>
      </c>
      <c r="E299" s="45"/>
      <c r="F299" s="90">
        <f t="shared" si="31"/>
        <v>17852.580000000002</v>
      </c>
      <c r="G299" s="91"/>
      <c r="H299" s="47">
        <f t="shared" si="30"/>
        <v>17852.580000000002</v>
      </c>
    </row>
    <row r="300" spans="1:8" s="48" customFormat="1" ht="12" x14ac:dyDescent="0.2">
      <c r="A300" s="41" t="s">
        <v>140</v>
      </c>
      <c r="B300" s="42">
        <v>323</v>
      </c>
      <c r="C300" s="43" t="s">
        <v>64</v>
      </c>
      <c r="D300" s="44">
        <v>107468.18</v>
      </c>
      <c r="E300" s="45">
        <v>-42.24</v>
      </c>
      <c r="F300" s="90">
        <f t="shared" si="31"/>
        <v>107425.93999999999</v>
      </c>
      <c r="G300" s="91"/>
      <c r="H300" s="47">
        <f t="shared" si="30"/>
        <v>107425.93999999999</v>
      </c>
    </row>
    <row r="301" spans="1:8" s="48" customFormat="1" ht="24" x14ac:dyDescent="0.2">
      <c r="A301" s="41" t="s">
        <v>141</v>
      </c>
      <c r="B301" s="42">
        <v>324</v>
      </c>
      <c r="C301" s="43" t="s">
        <v>65</v>
      </c>
      <c r="D301" s="44">
        <v>28404.22</v>
      </c>
      <c r="E301" s="45"/>
      <c r="F301" s="90">
        <f t="shared" si="31"/>
        <v>28404.22</v>
      </c>
      <c r="G301" s="91"/>
      <c r="H301" s="47">
        <f t="shared" si="30"/>
        <v>28404.22</v>
      </c>
    </row>
    <row r="302" spans="1:8" s="48" customFormat="1" ht="12" x14ac:dyDescent="0.2">
      <c r="A302" s="41" t="s">
        <v>142</v>
      </c>
      <c r="B302" s="42">
        <v>329</v>
      </c>
      <c r="C302" s="43" t="s">
        <v>67</v>
      </c>
      <c r="D302" s="44">
        <v>16153.29</v>
      </c>
      <c r="E302" s="45"/>
      <c r="F302" s="90">
        <f t="shared" si="31"/>
        <v>16153.29</v>
      </c>
      <c r="G302" s="109"/>
      <c r="H302" s="47">
        <f t="shared" si="30"/>
        <v>16153.29</v>
      </c>
    </row>
    <row r="303" spans="1:8" s="48" customFormat="1" ht="12" x14ac:dyDescent="0.2">
      <c r="A303" s="41"/>
      <c r="B303" s="42">
        <v>343</v>
      </c>
      <c r="C303" s="43" t="s">
        <v>69</v>
      </c>
      <c r="D303" s="44"/>
      <c r="E303" s="45"/>
      <c r="F303" s="90">
        <f t="shared" si="31"/>
        <v>0</v>
      </c>
      <c r="G303" s="86">
        <f t="shared" ref="E303:J306" si="32">SUM(G304)</f>
        <v>0</v>
      </c>
      <c r="H303" s="87">
        <f t="shared" si="32"/>
        <v>0</v>
      </c>
    </row>
    <row r="304" spans="1:8" s="48" customFormat="1" ht="12" x14ac:dyDescent="0.2">
      <c r="A304" s="41" t="s">
        <v>143</v>
      </c>
      <c r="B304" s="42">
        <v>422</v>
      </c>
      <c r="C304" s="43" t="s">
        <v>100</v>
      </c>
      <c r="D304" s="44">
        <v>31775.39</v>
      </c>
      <c r="E304" s="110"/>
      <c r="F304" s="90">
        <f t="shared" si="31"/>
        <v>31775.39</v>
      </c>
      <c r="G304" s="97">
        <f t="shared" si="32"/>
        <v>0</v>
      </c>
      <c r="H304" s="98">
        <f t="shared" si="32"/>
        <v>0</v>
      </c>
    </row>
    <row r="305" spans="1:8" s="48" customFormat="1" ht="12" x14ac:dyDescent="0.2">
      <c r="A305" s="81" t="s">
        <v>144</v>
      </c>
      <c r="B305" s="82"/>
      <c r="C305" s="83" t="s">
        <v>145</v>
      </c>
      <c r="D305" s="84">
        <f>SUM(D306)</f>
        <v>0</v>
      </c>
      <c r="E305" s="84">
        <f t="shared" si="32"/>
        <v>0</v>
      </c>
      <c r="F305" s="85">
        <f t="shared" si="32"/>
        <v>0</v>
      </c>
      <c r="G305" s="109"/>
      <c r="H305" s="47">
        <f>SUM(F305:G305)</f>
        <v>0</v>
      </c>
    </row>
    <row r="306" spans="1:8" s="48" customFormat="1" ht="12" x14ac:dyDescent="0.2">
      <c r="A306" s="92" t="s">
        <v>17</v>
      </c>
      <c r="B306" s="93"/>
      <c r="C306" s="94" t="s">
        <v>99</v>
      </c>
      <c r="D306" s="95">
        <f>SUM(D307)</f>
        <v>0</v>
      </c>
      <c r="E306" s="95">
        <f t="shared" si="32"/>
        <v>0</v>
      </c>
      <c r="F306" s="96">
        <f t="shared" si="32"/>
        <v>0</v>
      </c>
      <c r="G306" s="79">
        <f>SUM(G307,G339,G360,G363,G393,G407,G420,G441,G461,G481,G501,G521,G532,G552,G572,G592,G605,G626,G647)</f>
        <v>0</v>
      </c>
      <c r="H306" s="80">
        <f>SUM(H307,H339,H360,H363,H393,H407,H420,H441,H461,H481,H501,H521,H532,H552,H572,H592,H605,H626,H647)</f>
        <v>2008044.0099999998</v>
      </c>
    </row>
    <row r="307" spans="1:8" ht="28.5" customHeight="1" x14ac:dyDescent="0.25">
      <c r="A307" s="41"/>
      <c r="B307" s="42">
        <v>323</v>
      </c>
      <c r="C307" s="43" t="s">
        <v>64</v>
      </c>
      <c r="D307" s="44"/>
      <c r="E307" s="110"/>
      <c r="F307" s="90">
        <f>SUM(D307:E307)</f>
        <v>0</v>
      </c>
      <c r="G307" s="86">
        <f>SUM(G308,G313,G323,G318,G327,G333)</f>
        <v>0</v>
      </c>
      <c r="H307" s="87">
        <f>SUM(H308,H313,H323,H318,H327,H333)</f>
        <v>531511.05999999994</v>
      </c>
    </row>
    <row r="308" spans="1:8" ht="28.5" customHeight="1" x14ac:dyDescent="0.25">
      <c r="A308" s="81" t="s">
        <v>146</v>
      </c>
      <c r="B308" s="82"/>
      <c r="C308" s="83" t="s">
        <v>147</v>
      </c>
      <c r="D308" s="84">
        <f>SUM(D309)</f>
        <v>0</v>
      </c>
      <c r="E308" s="84">
        <f>SUM(E309)</f>
        <v>0</v>
      </c>
      <c r="F308" s="85">
        <f>SUM(F309)</f>
        <v>0</v>
      </c>
      <c r="G308" s="97">
        <f>SUM(G309:G312)</f>
        <v>0</v>
      </c>
      <c r="H308" s="98">
        <f>SUM(H309:H312)</f>
        <v>0</v>
      </c>
    </row>
    <row r="309" spans="1:8" s="48" customFormat="1" ht="12" x14ac:dyDescent="0.2">
      <c r="A309" s="92" t="s">
        <v>17</v>
      </c>
      <c r="B309" s="93"/>
      <c r="C309" s="94" t="s">
        <v>99</v>
      </c>
      <c r="D309" s="95">
        <f>SUM(D310:D318)</f>
        <v>0</v>
      </c>
      <c r="E309" s="95">
        <f>SUM(E310:E318)</f>
        <v>0</v>
      </c>
      <c r="F309" s="96">
        <f>SUM(F310:F318)</f>
        <v>0</v>
      </c>
      <c r="G309" s="91"/>
      <c r="H309" s="47">
        <f>SUM(F309:G309)</f>
        <v>0</v>
      </c>
    </row>
    <row r="310" spans="1:8" s="48" customFormat="1" ht="12" x14ac:dyDescent="0.2">
      <c r="A310" s="41"/>
      <c r="B310" s="42">
        <v>311</v>
      </c>
      <c r="C310" s="43" t="s">
        <v>54</v>
      </c>
      <c r="D310" s="44"/>
      <c r="E310" s="45"/>
      <c r="F310" s="90">
        <f t="shared" ref="F310:F318" si="33">SUM(D310:E310)</f>
        <v>0</v>
      </c>
      <c r="G310" s="91"/>
      <c r="H310" s="47">
        <f>SUM(F310:G310)</f>
        <v>0</v>
      </c>
    </row>
    <row r="311" spans="1:8" s="48" customFormat="1" ht="12" x14ac:dyDescent="0.2">
      <c r="A311" s="41"/>
      <c r="B311" s="42">
        <v>313</v>
      </c>
      <c r="C311" s="43" t="s">
        <v>58</v>
      </c>
      <c r="D311" s="44"/>
      <c r="E311" s="45"/>
      <c r="F311" s="90">
        <f t="shared" si="33"/>
        <v>0</v>
      </c>
      <c r="G311" s="91"/>
      <c r="H311" s="47">
        <f>SUM(F311:G311)</f>
        <v>0</v>
      </c>
    </row>
    <row r="312" spans="1:8" s="48" customFormat="1" ht="12" x14ac:dyDescent="0.2">
      <c r="A312" s="41"/>
      <c r="B312" s="42">
        <v>321</v>
      </c>
      <c r="C312" s="43" t="s">
        <v>60</v>
      </c>
      <c r="D312" s="44"/>
      <c r="E312" s="45"/>
      <c r="F312" s="90">
        <f t="shared" si="33"/>
        <v>0</v>
      </c>
      <c r="G312" s="91"/>
      <c r="H312" s="47">
        <f>SUM(F312:G312)</f>
        <v>0</v>
      </c>
    </row>
    <row r="313" spans="1:8" x14ac:dyDescent="0.25">
      <c r="A313" s="41"/>
      <c r="B313" s="42">
        <v>322</v>
      </c>
      <c r="C313" s="43" t="s">
        <v>62</v>
      </c>
      <c r="D313" s="44"/>
      <c r="E313" s="45"/>
      <c r="F313" s="90">
        <f t="shared" si="33"/>
        <v>0</v>
      </c>
      <c r="G313" s="97">
        <f>SUM(G314:G317)</f>
        <v>0</v>
      </c>
      <c r="H313" s="98">
        <f>SUM(H314:H317)</f>
        <v>0</v>
      </c>
    </row>
    <row r="314" spans="1:8" x14ac:dyDescent="0.25">
      <c r="A314" s="41"/>
      <c r="B314" s="42">
        <v>323</v>
      </c>
      <c r="C314" s="43" t="s">
        <v>64</v>
      </c>
      <c r="D314" s="44"/>
      <c r="E314" s="45"/>
      <c r="F314" s="90">
        <f t="shared" si="33"/>
        <v>0</v>
      </c>
      <c r="G314" s="91"/>
      <c r="H314" s="47">
        <f>SUM(F314:G314)</f>
        <v>0</v>
      </c>
    </row>
    <row r="315" spans="1:8" ht="24.75" x14ac:dyDescent="0.25">
      <c r="A315" s="41"/>
      <c r="B315" s="42">
        <v>324</v>
      </c>
      <c r="C315" s="43" t="s">
        <v>65</v>
      </c>
      <c r="D315" s="44"/>
      <c r="E315" s="45"/>
      <c r="F315" s="90">
        <f t="shared" si="33"/>
        <v>0</v>
      </c>
      <c r="G315" s="91"/>
      <c r="H315" s="47">
        <f>SUM(F315:G315)</f>
        <v>0</v>
      </c>
    </row>
    <row r="316" spans="1:8" s="48" customFormat="1" ht="12" x14ac:dyDescent="0.2">
      <c r="A316" s="41"/>
      <c r="B316" s="42">
        <v>329</v>
      </c>
      <c r="C316" s="43" t="s">
        <v>67</v>
      </c>
      <c r="D316" s="44"/>
      <c r="E316" s="45"/>
      <c r="F316" s="90">
        <f t="shared" si="33"/>
        <v>0</v>
      </c>
      <c r="G316" s="91"/>
      <c r="H316" s="47">
        <f>SUM(F316:G316)</f>
        <v>0</v>
      </c>
    </row>
    <row r="317" spans="1:8" s="48" customFormat="1" ht="12" x14ac:dyDescent="0.2">
      <c r="A317" s="41"/>
      <c r="B317" s="42">
        <v>343</v>
      </c>
      <c r="C317" s="43" t="s">
        <v>69</v>
      </c>
      <c r="D317" s="44"/>
      <c r="E317" s="45"/>
      <c r="F317" s="90">
        <f t="shared" si="33"/>
        <v>0</v>
      </c>
      <c r="G317" s="91"/>
      <c r="H317" s="47">
        <f>SUM(F317:G317)</f>
        <v>0</v>
      </c>
    </row>
    <row r="318" spans="1:8" s="48" customFormat="1" ht="12" x14ac:dyDescent="0.2">
      <c r="A318" s="41"/>
      <c r="B318" s="42">
        <v>422</v>
      </c>
      <c r="C318" s="43" t="s">
        <v>100</v>
      </c>
      <c r="D318" s="44"/>
      <c r="E318" s="110"/>
      <c r="F318" s="90">
        <f t="shared" si="33"/>
        <v>0</v>
      </c>
      <c r="G318" s="97">
        <f>SUM(G319:G322)</f>
        <v>0</v>
      </c>
      <c r="H318" s="98">
        <f>SUM(H319:H322)</f>
        <v>531511.05999999994</v>
      </c>
    </row>
    <row r="319" spans="1:8" x14ac:dyDescent="0.25">
      <c r="A319" s="75" t="s">
        <v>148</v>
      </c>
      <c r="B319" s="76"/>
      <c r="C319" s="77" t="s">
        <v>149</v>
      </c>
      <c r="D319" s="78">
        <f>SUM(D320,D352,D373,D376,D407,D420,D433,D454,D474,D494,D514,D534,D545,D565,D585,D605,D618,D639,D660)</f>
        <v>543136.66999999993</v>
      </c>
      <c r="E319" s="78">
        <f>SUM(E320,E352,E373,E376,E407,E420,E433,E454,E474,E494,E514,E534,E545,E565,E585,E605,E618,E639,E660)</f>
        <v>8026.45</v>
      </c>
      <c r="F319" s="111">
        <f>SUM(F320,F352,F373,F376,F407,F420,F433,F454,F474,F494,F514,F534,F545,F565,F585,F605,F618,F639,F660)</f>
        <v>531511.05999999994</v>
      </c>
      <c r="G319" s="91"/>
      <c r="H319" s="47">
        <f>SUM(F319:G319)</f>
        <v>531511.05999999994</v>
      </c>
    </row>
    <row r="320" spans="1:8" x14ac:dyDescent="0.25">
      <c r="A320" s="81" t="s">
        <v>150</v>
      </c>
      <c r="B320" s="82"/>
      <c r="C320" s="83" t="s">
        <v>151</v>
      </c>
      <c r="D320" s="84">
        <f>SUM(D321,D326,D336,D331,D340,D346)</f>
        <v>0</v>
      </c>
      <c r="E320" s="84">
        <f>SUM(E321,E326,E336,E331,E340,E346)</f>
        <v>0</v>
      </c>
      <c r="F320" s="85">
        <f>SUM(F321,F326,F336,F331,F340,F346)</f>
        <v>0</v>
      </c>
      <c r="G320" s="91"/>
      <c r="H320" s="47">
        <f>SUM(F320:G320)</f>
        <v>0</v>
      </c>
    </row>
    <row r="321" spans="1:8" s="48" customFormat="1" ht="12" x14ac:dyDescent="0.2">
      <c r="A321" s="92" t="s">
        <v>17</v>
      </c>
      <c r="B321" s="93"/>
      <c r="C321" s="94" t="s">
        <v>99</v>
      </c>
      <c r="D321" s="95">
        <f>SUM(D322:D325)</f>
        <v>0</v>
      </c>
      <c r="E321" s="95">
        <f>SUM(E322:E325)</f>
        <v>0</v>
      </c>
      <c r="F321" s="96">
        <f>SUM(F322:F325)</f>
        <v>0</v>
      </c>
      <c r="G321" s="91"/>
      <c r="H321" s="47">
        <f>SUM(F321:G321)</f>
        <v>0</v>
      </c>
    </row>
    <row r="322" spans="1:8" s="48" customFormat="1" ht="12" x14ac:dyDescent="0.2">
      <c r="A322" s="41"/>
      <c r="B322" s="42">
        <v>323</v>
      </c>
      <c r="C322" s="43" t="s">
        <v>64</v>
      </c>
      <c r="D322" s="44"/>
      <c r="E322" s="45"/>
      <c r="F322" s="90">
        <f>SUM(D322:E322)</f>
        <v>0</v>
      </c>
      <c r="G322" s="91"/>
      <c r="H322" s="47">
        <f>SUM(F322:G322)</f>
        <v>0</v>
      </c>
    </row>
    <row r="323" spans="1:8" x14ac:dyDescent="0.25">
      <c r="A323" s="41"/>
      <c r="B323" s="42">
        <v>422</v>
      </c>
      <c r="C323" s="43" t="s">
        <v>100</v>
      </c>
      <c r="D323" s="44"/>
      <c r="E323" s="45"/>
      <c r="F323" s="90">
        <f>SUM(D323:E323)</f>
        <v>0</v>
      </c>
      <c r="G323" s="97">
        <f>SUM(G324:G326)</f>
        <v>0</v>
      </c>
      <c r="H323" s="98">
        <f>SUM(H324:H326)</f>
        <v>0</v>
      </c>
    </row>
    <row r="324" spans="1:8" s="48" customFormat="1" ht="12" x14ac:dyDescent="0.2">
      <c r="A324" s="41"/>
      <c r="B324" s="42">
        <v>426</v>
      </c>
      <c r="C324" s="43" t="s">
        <v>110</v>
      </c>
      <c r="D324" s="44"/>
      <c r="E324" s="45"/>
      <c r="F324" s="90">
        <f>SUM(D324:E324)</f>
        <v>0</v>
      </c>
      <c r="G324" s="91"/>
      <c r="H324" s="47">
        <f>SUM(F324:G324)</f>
        <v>0</v>
      </c>
    </row>
    <row r="325" spans="1:8" s="48" customFormat="1" ht="12" x14ac:dyDescent="0.2">
      <c r="A325" s="41"/>
      <c r="B325" s="42">
        <v>451</v>
      </c>
      <c r="C325" s="43" t="s">
        <v>102</v>
      </c>
      <c r="D325" s="44"/>
      <c r="E325" s="45"/>
      <c r="F325" s="90">
        <f>SUM(D325:E325)</f>
        <v>0</v>
      </c>
      <c r="G325" s="91"/>
      <c r="H325" s="47">
        <f>SUM(F325:G325)</f>
        <v>0</v>
      </c>
    </row>
    <row r="326" spans="1:8" s="48" customFormat="1" ht="12" x14ac:dyDescent="0.2">
      <c r="A326" s="92" t="s">
        <v>17</v>
      </c>
      <c r="B326" s="93"/>
      <c r="C326" s="94" t="s">
        <v>104</v>
      </c>
      <c r="D326" s="95">
        <f>SUM(D327:D330)</f>
        <v>0</v>
      </c>
      <c r="E326" s="95">
        <f>SUM(E327:E330)</f>
        <v>0</v>
      </c>
      <c r="F326" s="96">
        <f>SUM(F327:F330)</f>
        <v>0</v>
      </c>
      <c r="G326" s="91"/>
      <c r="H326" s="47">
        <f>SUM(F326:G326)</f>
        <v>0</v>
      </c>
    </row>
    <row r="327" spans="1:8" s="48" customFormat="1" ht="12" x14ac:dyDescent="0.2">
      <c r="A327" s="41"/>
      <c r="B327" s="42">
        <v>323</v>
      </c>
      <c r="C327" s="43" t="s">
        <v>64</v>
      </c>
      <c r="D327" s="44"/>
      <c r="E327" s="45"/>
      <c r="F327" s="90">
        <f>SUM(D327:E327)</f>
        <v>0</v>
      </c>
      <c r="G327" s="89">
        <f>SUM(G328:G332)</f>
        <v>0</v>
      </c>
      <c r="H327" s="40">
        <f>SUM(H328:H332)</f>
        <v>0</v>
      </c>
    </row>
    <row r="328" spans="1:8" x14ac:dyDescent="0.25">
      <c r="A328" s="41"/>
      <c r="B328" s="42">
        <v>422</v>
      </c>
      <c r="C328" s="43" t="s">
        <v>100</v>
      </c>
      <c r="D328" s="44"/>
      <c r="E328" s="45"/>
      <c r="F328" s="90">
        <f>SUM(D328:E328)</f>
        <v>0</v>
      </c>
      <c r="G328" s="91"/>
      <c r="H328" s="47">
        <f>SUM(F328:G328)</f>
        <v>0</v>
      </c>
    </row>
    <row r="329" spans="1:8" x14ac:dyDescent="0.25">
      <c r="A329" s="41"/>
      <c r="B329" s="42">
        <v>426</v>
      </c>
      <c r="C329" s="43" t="s">
        <v>110</v>
      </c>
      <c r="D329" s="44"/>
      <c r="E329" s="45"/>
      <c r="F329" s="90">
        <f>SUM(D329:E329)</f>
        <v>0</v>
      </c>
      <c r="G329" s="91"/>
      <c r="H329" s="47">
        <f>SUM(F329:G329)</f>
        <v>0</v>
      </c>
    </row>
    <row r="330" spans="1:8" x14ac:dyDescent="0.25">
      <c r="A330" s="41"/>
      <c r="B330" s="42">
        <v>451</v>
      </c>
      <c r="C330" s="43" t="s">
        <v>102</v>
      </c>
      <c r="D330" s="44"/>
      <c r="E330" s="45"/>
      <c r="F330" s="90">
        <f>SUM(D330:E330)</f>
        <v>0</v>
      </c>
      <c r="G330" s="91"/>
      <c r="H330" s="47">
        <f>SUM(F330:G330)</f>
        <v>0</v>
      </c>
    </row>
    <row r="331" spans="1:8" s="48" customFormat="1" ht="24" x14ac:dyDescent="0.2">
      <c r="A331" s="92" t="s">
        <v>17</v>
      </c>
      <c r="B331" s="93"/>
      <c r="C331" s="94" t="s">
        <v>72</v>
      </c>
      <c r="D331" s="95">
        <f>SUM(D332:D335)</f>
        <v>0</v>
      </c>
      <c r="E331" s="95">
        <f>SUM(E332:E335)</f>
        <v>0</v>
      </c>
      <c r="F331" s="96">
        <f>SUM(F332:F335)</f>
        <v>0</v>
      </c>
      <c r="G331" s="91"/>
      <c r="H331" s="47">
        <f>SUM(F331:G331)</f>
        <v>0</v>
      </c>
    </row>
    <row r="332" spans="1:8" s="48" customFormat="1" ht="12" x14ac:dyDescent="0.2">
      <c r="A332" s="41"/>
      <c r="B332" s="42">
        <v>323</v>
      </c>
      <c r="C332" s="43" t="s">
        <v>64</v>
      </c>
      <c r="D332" s="44"/>
      <c r="E332" s="45"/>
      <c r="F332" s="90">
        <f>SUM(D332:E332)</f>
        <v>0</v>
      </c>
      <c r="G332" s="91"/>
      <c r="H332" s="47">
        <f>SUM(F332:G332)</f>
        <v>0</v>
      </c>
    </row>
    <row r="333" spans="1:8" x14ac:dyDescent="0.25">
      <c r="A333" s="41"/>
      <c r="B333" s="42">
        <v>422</v>
      </c>
      <c r="C333" s="43" t="s">
        <v>100</v>
      </c>
      <c r="D333" s="44"/>
      <c r="E333" s="45"/>
      <c r="F333" s="90">
        <f>SUM(D333:E333)</f>
        <v>0</v>
      </c>
      <c r="G333" s="89">
        <f>SUM(G334:G338)</f>
        <v>0</v>
      </c>
      <c r="H333" s="40">
        <f>SUM(H334:H338)</f>
        <v>0</v>
      </c>
    </row>
    <row r="334" spans="1:8" x14ac:dyDescent="0.25">
      <c r="A334" s="41"/>
      <c r="B334" s="42">
        <v>426</v>
      </c>
      <c r="C334" s="43" t="s">
        <v>110</v>
      </c>
      <c r="D334" s="44"/>
      <c r="E334" s="45"/>
      <c r="F334" s="90">
        <f>SUM(D334:E334)</f>
        <v>0</v>
      </c>
      <c r="G334" s="91"/>
      <c r="H334" s="47">
        <f>SUM(F334:G334)</f>
        <v>0</v>
      </c>
    </row>
    <row r="335" spans="1:8" x14ac:dyDescent="0.25">
      <c r="A335" s="41"/>
      <c r="B335" s="42">
        <v>451</v>
      </c>
      <c r="C335" s="43" t="s">
        <v>102</v>
      </c>
      <c r="D335" s="44"/>
      <c r="E335" s="45"/>
      <c r="F335" s="90">
        <f>SUM(D335:E335)</f>
        <v>0</v>
      </c>
      <c r="G335" s="91"/>
      <c r="H335" s="47">
        <f>SUM(F335:G335)</f>
        <v>0</v>
      </c>
    </row>
    <row r="336" spans="1:8" x14ac:dyDescent="0.25">
      <c r="A336" s="92" t="s">
        <v>17</v>
      </c>
      <c r="B336" s="93"/>
      <c r="C336" s="94" t="s">
        <v>152</v>
      </c>
      <c r="D336" s="95">
        <f>SUM(D337:D339)</f>
        <v>0</v>
      </c>
      <c r="E336" s="95">
        <f>SUM(E337:E339)</f>
        <v>0</v>
      </c>
      <c r="F336" s="96">
        <f>SUM(F337:F339)</f>
        <v>0</v>
      </c>
      <c r="G336" s="91"/>
      <c r="H336" s="47">
        <f>SUM(F336:G336)</f>
        <v>0</v>
      </c>
    </row>
    <row r="337" spans="1:8" s="48" customFormat="1" ht="12" x14ac:dyDescent="0.2">
      <c r="A337" s="41"/>
      <c r="B337" s="42">
        <v>323</v>
      </c>
      <c r="C337" s="43" t="s">
        <v>64</v>
      </c>
      <c r="D337" s="44"/>
      <c r="E337" s="45"/>
      <c r="F337" s="90">
        <f>SUM(D337:E337)</f>
        <v>0</v>
      </c>
      <c r="G337" s="91"/>
      <c r="H337" s="47">
        <f>SUM(F337:G337)</f>
        <v>0</v>
      </c>
    </row>
    <row r="338" spans="1:8" s="48" customFormat="1" ht="12" x14ac:dyDescent="0.2">
      <c r="A338" s="41"/>
      <c r="B338" s="42">
        <v>426</v>
      </c>
      <c r="C338" s="43" t="s">
        <v>110</v>
      </c>
      <c r="D338" s="44"/>
      <c r="E338" s="45"/>
      <c r="F338" s="90">
        <f>SUM(D338:E338)</f>
        <v>0</v>
      </c>
      <c r="G338" s="91"/>
      <c r="H338" s="47">
        <f>SUM(F338:G338)</f>
        <v>0</v>
      </c>
    </row>
    <row r="339" spans="1:8" ht="28.5" customHeight="1" x14ac:dyDescent="0.25">
      <c r="A339" s="41"/>
      <c r="B339" s="42">
        <v>451</v>
      </c>
      <c r="C339" s="43" t="s">
        <v>102</v>
      </c>
      <c r="D339" s="44"/>
      <c r="E339" s="45"/>
      <c r="F339" s="90">
        <f>SUM(D339:E339)</f>
        <v>0</v>
      </c>
      <c r="G339" s="86">
        <f>SUM(G340,G350)</f>
        <v>0</v>
      </c>
      <c r="H339" s="87">
        <f>SUM(H340,H350)</f>
        <v>0</v>
      </c>
    </row>
    <row r="340" spans="1:8" x14ac:dyDescent="0.25">
      <c r="A340" s="34" t="s">
        <v>17</v>
      </c>
      <c r="B340" s="35"/>
      <c r="C340" s="36" t="s">
        <v>28</v>
      </c>
      <c r="D340" s="37">
        <f>SUM(D341:D345)</f>
        <v>0</v>
      </c>
      <c r="E340" s="37">
        <f>SUM(E341:E345)</f>
        <v>0</v>
      </c>
      <c r="F340" s="88">
        <f>SUM(F341:F345)</f>
        <v>0</v>
      </c>
      <c r="G340" s="97">
        <f>SUM(G341:G349)</f>
        <v>0</v>
      </c>
      <c r="H340" s="98">
        <f>SUM(H341:H349)</f>
        <v>0</v>
      </c>
    </row>
    <row r="341" spans="1:8" s="48" customFormat="1" ht="12" x14ac:dyDescent="0.2">
      <c r="A341" s="41"/>
      <c r="B341" s="42">
        <v>323</v>
      </c>
      <c r="C341" s="43" t="s">
        <v>64</v>
      </c>
      <c r="D341" s="44"/>
      <c r="E341" s="45"/>
      <c r="F341" s="90">
        <f>SUM(D341:E341)</f>
        <v>0</v>
      </c>
      <c r="G341" s="91"/>
      <c r="H341" s="47">
        <f t="shared" ref="H341:H349" si="34">SUM(F341:G341)</f>
        <v>0</v>
      </c>
    </row>
    <row r="342" spans="1:8" s="48" customFormat="1" ht="24" x14ac:dyDescent="0.2">
      <c r="A342" s="41"/>
      <c r="B342" s="42">
        <v>369</v>
      </c>
      <c r="C342" s="43" t="s">
        <v>32</v>
      </c>
      <c r="D342" s="44"/>
      <c r="E342" s="45"/>
      <c r="F342" s="90">
        <f>SUM(D342:E342)</f>
        <v>0</v>
      </c>
      <c r="G342" s="91"/>
      <c r="H342" s="47">
        <f t="shared" si="34"/>
        <v>0</v>
      </c>
    </row>
    <row r="343" spans="1:8" s="48" customFormat="1" ht="12" x14ac:dyDescent="0.2">
      <c r="A343" s="41"/>
      <c r="B343" s="42">
        <v>422</v>
      </c>
      <c r="C343" s="43" t="s">
        <v>100</v>
      </c>
      <c r="D343" s="44"/>
      <c r="E343" s="45"/>
      <c r="F343" s="90">
        <f>SUM(D343:E343)</f>
        <v>0</v>
      </c>
      <c r="G343" s="91"/>
      <c r="H343" s="47">
        <f t="shared" si="34"/>
        <v>0</v>
      </c>
    </row>
    <row r="344" spans="1:8" s="48" customFormat="1" ht="12" x14ac:dyDescent="0.2">
      <c r="A344" s="41"/>
      <c r="B344" s="42">
        <v>426</v>
      </c>
      <c r="C344" s="43" t="s">
        <v>110</v>
      </c>
      <c r="D344" s="44"/>
      <c r="E344" s="45"/>
      <c r="F344" s="90">
        <f>SUM(D344:E344)</f>
        <v>0</v>
      </c>
      <c r="G344" s="91"/>
      <c r="H344" s="47">
        <f t="shared" si="34"/>
        <v>0</v>
      </c>
    </row>
    <row r="345" spans="1:8" s="48" customFormat="1" ht="12" x14ac:dyDescent="0.2">
      <c r="A345" s="41"/>
      <c r="B345" s="42">
        <v>451</v>
      </c>
      <c r="C345" s="43" t="s">
        <v>102</v>
      </c>
      <c r="D345" s="44"/>
      <c r="E345" s="45"/>
      <c r="F345" s="90">
        <f>SUM(D345:E345)</f>
        <v>0</v>
      </c>
      <c r="G345" s="91"/>
      <c r="H345" s="47">
        <f t="shared" si="34"/>
        <v>0</v>
      </c>
    </row>
    <row r="346" spans="1:8" s="48" customFormat="1" ht="15.75" customHeight="1" x14ac:dyDescent="0.2">
      <c r="A346" s="34" t="s">
        <v>17</v>
      </c>
      <c r="B346" s="35"/>
      <c r="C346" s="36" t="s">
        <v>33</v>
      </c>
      <c r="D346" s="37">
        <f>SUM(D347:D351)</f>
        <v>0</v>
      </c>
      <c r="E346" s="37">
        <f>SUM(E347:E351)</f>
        <v>0</v>
      </c>
      <c r="F346" s="88">
        <f>SUM(F347:F351)</f>
        <v>0</v>
      </c>
      <c r="G346" s="91"/>
      <c r="H346" s="47">
        <f t="shared" si="34"/>
        <v>0</v>
      </c>
    </row>
    <row r="347" spans="1:8" s="48" customFormat="1" ht="12" x14ac:dyDescent="0.2">
      <c r="A347" s="41"/>
      <c r="B347" s="42">
        <v>323</v>
      </c>
      <c r="C347" s="43" t="s">
        <v>64</v>
      </c>
      <c r="D347" s="44"/>
      <c r="E347" s="45"/>
      <c r="F347" s="90">
        <f>SUM(D347:E347)</f>
        <v>0</v>
      </c>
      <c r="G347" s="91"/>
      <c r="H347" s="47">
        <f t="shared" si="34"/>
        <v>0</v>
      </c>
    </row>
    <row r="348" spans="1:8" s="48" customFormat="1" ht="24" x14ac:dyDescent="0.2">
      <c r="A348" s="41"/>
      <c r="B348" s="42">
        <v>369</v>
      </c>
      <c r="C348" s="43" t="s">
        <v>32</v>
      </c>
      <c r="D348" s="44"/>
      <c r="E348" s="45"/>
      <c r="F348" s="90">
        <f>SUM(D348:E348)</f>
        <v>0</v>
      </c>
      <c r="G348" s="91"/>
      <c r="H348" s="47">
        <f t="shared" si="34"/>
        <v>0</v>
      </c>
    </row>
    <row r="349" spans="1:8" s="48" customFormat="1" ht="12" x14ac:dyDescent="0.2">
      <c r="A349" s="41"/>
      <c r="B349" s="42">
        <v>422</v>
      </c>
      <c r="C349" s="43" t="s">
        <v>100</v>
      </c>
      <c r="D349" s="44"/>
      <c r="E349" s="45"/>
      <c r="F349" s="90">
        <f>SUM(D349:E349)</f>
        <v>0</v>
      </c>
      <c r="G349" s="91"/>
      <c r="H349" s="47">
        <f t="shared" si="34"/>
        <v>0</v>
      </c>
    </row>
    <row r="350" spans="1:8" x14ac:dyDescent="0.25">
      <c r="A350" s="41"/>
      <c r="B350" s="42">
        <v>426</v>
      </c>
      <c r="C350" s="43" t="s">
        <v>110</v>
      </c>
      <c r="D350" s="44"/>
      <c r="E350" s="45"/>
      <c r="F350" s="90">
        <f>SUM(D350:E350)</f>
        <v>0</v>
      </c>
      <c r="G350" s="97">
        <f>SUM(G351:G359)</f>
        <v>0</v>
      </c>
      <c r="H350" s="98">
        <f>SUM(H351:H359)</f>
        <v>0</v>
      </c>
    </row>
    <row r="351" spans="1:8" s="48" customFormat="1" ht="12" x14ac:dyDescent="0.2">
      <c r="A351" s="41"/>
      <c r="B351" s="42">
        <v>451</v>
      </c>
      <c r="C351" s="43" t="s">
        <v>102</v>
      </c>
      <c r="D351" s="44"/>
      <c r="E351" s="45"/>
      <c r="F351" s="90">
        <f>SUM(D351:E351)</f>
        <v>0</v>
      </c>
      <c r="G351" s="91"/>
      <c r="H351" s="47">
        <f t="shared" ref="H351:H359" si="35">SUM(F351:G351)</f>
        <v>0</v>
      </c>
    </row>
    <row r="352" spans="1:8" s="48" customFormat="1" ht="12" x14ac:dyDescent="0.2">
      <c r="A352" s="81" t="s">
        <v>153</v>
      </c>
      <c r="B352" s="82"/>
      <c r="C352" s="83" t="s">
        <v>154</v>
      </c>
      <c r="D352" s="84">
        <f>SUM(D353,D363)</f>
        <v>0</v>
      </c>
      <c r="E352" s="84">
        <f>SUM(E353,E363)</f>
        <v>0</v>
      </c>
      <c r="F352" s="85">
        <f>SUM(F353,F363)</f>
        <v>0</v>
      </c>
      <c r="G352" s="91"/>
      <c r="H352" s="47">
        <f t="shared" si="35"/>
        <v>0</v>
      </c>
    </row>
    <row r="353" spans="1:8" s="48" customFormat="1" ht="12" x14ac:dyDescent="0.2">
      <c r="A353" s="92" t="s">
        <v>17</v>
      </c>
      <c r="B353" s="93"/>
      <c r="C353" s="94" t="s">
        <v>99</v>
      </c>
      <c r="D353" s="95">
        <f>SUM(D354:D362)</f>
        <v>0</v>
      </c>
      <c r="E353" s="95">
        <f>SUM(E354:E362)</f>
        <v>0</v>
      </c>
      <c r="F353" s="96">
        <f>SUM(F354:F362)</f>
        <v>0</v>
      </c>
      <c r="G353" s="91"/>
      <c r="H353" s="47">
        <f t="shared" si="35"/>
        <v>0</v>
      </c>
    </row>
    <row r="354" spans="1:8" s="48" customFormat="1" ht="12" x14ac:dyDescent="0.2">
      <c r="A354" s="41"/>
      <c r="B354" s="42">
        <v>311</v>
      </c>
      <c r="C354" s="43" t="s">
        <v>54</v>
      </c>
      <c r="D354" s="44"/>
      <c r="E354" s="45"/>
      <c r="F354" s="90">
        <f>SUM(D354:E354)</f>
        <v>0</v>
      </c>
      <c r="G354" s="91"/>
      <c r="H354" s="47">
        <f t="shared" si="35"/>
        <v>0</v>
      </c>
    </row>
    <row r="355" spans="1:8" s="48" customFormat="1" ht="12" x14ac:dyDescent="0.2">
      <c r="A355" s="41"/>
      <c r="B355" s="42">
        <v>313</v>
      </c>
      <c r="C355" s="43" t="s">
        <v>58</v>
      </c>
      <c r="D355" s="44"/>
      <c r="E355" s="45"/>
      <c r="F355" s="90">
        <f t="shared" ref="F355:F362" si="36">SUM(D355:E355)</f>
        <v>0</v>
      </c>
      <c r="G355" s="91"/>
      <c r="H355" s="47">
        <f t="shared" si="35"/>
        <v>0</v>
      </c>
    </row>
    <row r="356" spans="1:8" s="48" customFormat="1" ht="13.5" customHeight="1" x14ac:dyDescent="0.2">
      <c r="A356" s="41"/>
      <c r="B356" s="42">
        <v>321</v>
      </c>
      <c r="C356" s="43" t="s">
        <v>60</v>
      </c>
      <c r="D356" s="44"/>
      <c r="E356" s="45"/>
      <c r="F356" s="90">
        <f t="shared" si="36"/>
        <v>0</v>
      </c>
      <c r="G356" s="91"/>
      <c r="H356" s="47">
        <f t="shared" si="35"/>
        <v>0</v>
      </c>
    </row>
    <row r="357" spans="1:8" s="48" customFormat="1" ht="12" x14ac:dyDescent="0.2">
      <c r="A357" s="41"/>
      <c r="B357" s="42">
        <v>322</v>
      </c>
      <c r="C357" s="43" t="s">
        <v>62</v>
      </c>
      <c r="D357" s="44"/>
      <c r="E357" s="45"/>
      <c r="F357" s="90">
        <f t="shared" si="36"/>
        <v>0</v>
      </c>
      <c r="G357" s="91"/>
      <c r="H357" s="47">
        <f t="shared" si="35"/>
        <v>0</v>
      </c>
    </row>
    <row r="358" spans="1:8" s="48" customFormat="1" ht="12" x14ac:dyDescent="0.2">
      <c r="A358" s="41"/>
      <c r="B358" s="42">
        <v>323</v>
      </c>
      <c r="C358" s="43" t="s">
        <v>64</v>
      </c>
      <c r="D358" s="44"/>
      <c r="E358" s="45"/>
      <c r="F358" s="90">
        <f t="shared" si="36"/>
        <v>0</v>
      </c>
      <c r="G358" s="91"/>
      <c r="H358" s="47">
        <f t="shared" si="35"/>
        <v>0</v>
      </c>
    </row>
    <row r="359" spans="1:8" s="48" customFormat="1" ht="24" x14ac:dyDescent="0.2">
      <c r="A359" s="41"/>
      <c r="B359" s="42">
        <v>324</v>
      </c>
      <c r="C359" s="43" t="s">
        <v>65</v>
      </c>
      <c r="D359" s="44"/>
      <c r="E359" s="45"/>
      <c r="F359" s="90">
        <f t="shared" si="36"/>
        <v>0</v>
      </c>
      <c r="G359" s="91"/>
      <c r="H359" s="47">
        <f t="shared" si="35"/>
        <v>0</v>
      </c>
    </row>
    <row r="360" spans="1:8" ht="22.5" customHeight="1" x14ac:dyDescent="0.25">
      <c r="A360" s="41"/>
      <c r="B360" s="42">
        <v>329</v>
      </c>
      <c r="C360" s="43" t="s">
        <v>67</v>
      </c>
      <c r="D360" s="44"/>
      <c r="E360" s="45"/>
      <c r="F360" s="90">
        <f t="shared" si="36"/>
        <v>0</v>
      </c>
      <c r="G360" s="86">
        <f>SUM(G361)</f>
        <v>0</v>
      </c>
      <c r="H360" s="87">
        <f>SUM(H361)</f>
        <v>0</v>
      </c>
    </row>
    <row r="361" spans="1:8" ht="24.75" customHeight="1" x14ac:dyDescent="0.25">
      <c r="A361" s="41"/>
      <c r="B361" s="42">
        <v>343</v>
      </c>
      <c r="C361" s="43" t="s">
        <v>69</v>
      </c>
      <c r="D361" s="44"/>
      <c r="E361" s="45"/>
      <c r="F361" s="90">
        <f t="shared" si="36"/>
        <v>0</v>
      </c>
      <c r="G361" s="97">
        <f>SUM(G362)</f>
        <v>0</v>
      </c>
      <c r="H361" s="98">
        <f>SUM(H362)</f>
        <v>0</v>
      </c>
    </row>
    <row r="362" spans="1:8" x14ac:dyDescent="0.25">
      <c r="A362" s="41"/>
      <c r="B362" s="42">
        <v>422</v>
      </c>
      <c r="C362" s="43" t="s">
        <v>100</v>
      </c>
      <c r="D362" s="44"/>
      <c r="E362" s="45"/>
      <c r="F362" s="90">
        <f t="shared" si="36"/>
        <v>0</v>
      </c>
      <c r="G362" s="91"/>
      <c r="H362" s="47">
        <f>SUM(F362:G362)</f>
        <v>0</v>
      </c>
    </row>
    <row r="363" spans="1:8" ht="22.5" customHeight="1" x14ac:dyDescent="0.25">
      <c r="A363" s="92" t="s">
        <v>17</v>
      </c>
      <c r="B363" s="93"/>
      <c r="C363" s="94" t="s">
        <v>152</v>
      </c>
      <c r="D363" s="95">
        <f>SUM(D364:D372)</f>
        <v>0</v>
      </c>
      <c r="E363" s="95">
        <f>SUM(E364:E372)</f>
        <v>0</v>
      </c>
      <c r="F363" s="96">
        <f>SUM(F364:F372)</f>
        <v>0</v>
      </c>
      <c r="G363" s="86">
        <f>SUM(G364,G383,G373)</f>
        <v>0</v>
      </c>
      <c r="H363" s="87">
        <f>SUM(H364,H383,H373)</f>
        <v>1393519.6099999999</v>
      </c>
    </row>
    <row r="364" spans="1:8" ht="24.75" customHeight="1" x14ac:dyDescent="0.25">
      <c r="A364" s="41"/>
      <c r="B364" s="42">
        <v>311</v>
      </c>
      <c r="C364" s="43" t="s">
        <v>54</v>
      </c>
      <c r="D364" s="44"/>
      <c r="E364" s="45"/>
      <c r="F364" s="90">
        <f>SUM(D364:E364)</f>
        <v>0</v>
      </c>
      <c r="G364" s="89">
        <f>SUM(G365:G372)</f>
        <v>0</v>
      </c>
      <c r="H364" s="40">
        <f>SUM(H365:H372)</f>
        <v>0</v>
      </c>
    </row>
    <row r="365" spans="1:8" x14ac:dyDescent="0.25">
      <c r="A365" s="41"/>
      <c r="B365" s="42">
        <v>313</v>
      </c>
      <c r="C365" s="43" t="s">
        <v>58</v>
      </c>
      <c r="D365" s="44"/>
      <c r="E365" s="45"/>
      <c r="F365" s="90">
        <f t="shared" ref="F365:F372" si="37">SUM(D365:E365)</f>
        <v>0</v>
      </c>
      <c r="G365" s="91"/>
      <c r="H365" s="47">
        <f t="shared" ref="H365:H372" si="38">SUM(F365:G365)</f>
        <v>0</v>
      </c>
    </row>
    <row r="366" spans="1:8" x14ac:dyDescent="0.25">
      <c r="A366" s="41"/>
      <c r="B366" s="42">
        <v>321</v>
      </c>
      <c r="C366" s="43" t="s">
        <v>60</v>
      </c>
      <c r="D366" s="44"/>
      <c r="E366" s="45"/>
      <c r="F366" s="90">
        <f t="shared" si="37"/>
        <v>0</v>
      </c>
      <c r="G366" s="91"/>
      <c r="H366" s="47">
        <f t="shared" si="38"/>
        <v>0</v>
      </c>
    </row>
    <row r="367" spans="1:8" x14ac:dyDescent="0.25">
      <c r="A367" s="41"/>
      <c r="B367" s="42">
        <v>322</v>
      </c>
      <c r="C367" s="43" t="s">
        <v>62</v>
      </c>
      <c r="D367" s="44"/>
      <c r="E367" s="45"/>
      <c r="F367" s="90">
        <f t="shared" si="37"/>
        <v>0</v>
      </c>
      <c r="G367" s="91"/>
      <c r="H367" s="47">
        <f t="shared" si="38"/>
        <v>0</v>
      </c>
    </row>
    <row r="368" spans="1:8" x14ac:dyDescent="0.25">
      <c r="A368" s="41"/>
      <c r="B368" s="42">
        <v>323</v>
      </c>
      <c r="C368" s="43" t="s">
        <v>64</v>
      </c>
      <c r="D368" s="44"/>
      <c r="E368" s="45"/>
      <c r="F368" s="90">
        <f t="shared" si="37"/>
        <v>0</v>
      </c>
      <c r="G368" s="91"/>
      <c r="H368" s="47">
        <f t="shared" si="38"/>
        <v>0</v>
      </c>
    </row>
    <row r="369" spans="1:8" ht="24.75" x14ac:dyDescent="0.25">
      <c r="A369" s="41"/>
      <c r="B369" s="42">
        <v>324</v>
      </c>
      <c r="C369" s="43" t="s">
        <v>65</v>
      </c>
      <c r="D369" s="44"/>
      <c r="E369" s="45"/>
      <c r="F369" s="90">
        <f t="shared" si="37"/>
        <v>0</v>
      </c>
      <c r="G369" s="91"/>
      <c r="H369" s="47">
        <f t="shared" si="38"/>
        <v>0</v>
      </c>
    </row>
    <row r="370" spans="1:8" x14ac:dyDescent="0.25">
      <c r="A370" s="41"/>
      <c r="B370" s="42">
        <v>329</v>
      </c>
      <c r="C370" s="43" t="s">
        <v>67</v>
      </c>
      <c r="D370" s="44"/>
      <c r="E370" s="45"/>
      <c r="F370" s="90">
        <f t="shared" si="37"/>
        <v>0</v>
      </c>
      <c r="G370" s="91"/>
      <c r="H370" s="47">
        <f t="shared" si="38"/>
        <v>0</v>
      </c>
    </row>
    <row r="371" spans="1:8" x14ac:dyDescent="0.25">
      <c r="A371" s="41"/>
      <c r="B371" s="42">
        <v>343</v>
      </c>
      <c r="C371" s="43" t="s">
        <v>69</v>
      </c>
      <c r="D371" s="44"/>
      <c r="E371" s="45"/>
      <c r="F371" s="90">
        <f t="shared" si="37"/>
        <v>0</v>
      </c>
      <c r="G371" s="91"/>
      <c r="H371" s="47">
        <f t="shared" si="38"/>
        <v>0</v>
      </c>
    </row>
    <row r="372" spans="1:8" s="48" customFormat="1" ht="12" x14ac:dyDescent="0.2">
      <c r="A372" s="41"/>
      <c r="B372" s="42">
        <v>422</v>
      </c>
      <c r="C372" s="43" t="s">
        <v>100</v>
      </c>
      <c r="D372" s="44"/>
      <c r="E372" s="45"/>
      <c r="F372" s="90">
        <f t="shared" si="37"/>
        <v>0</v>
      </c>
      <c r="G372" s="91"/>
      <c r="H372" s="47">
        <f t="shared" si="38"/>
        <v>0</v>
      </c>
    </row>
    <row r="373" spans="1:8" x14ac:dyDescent="0.25">
      <c r="A373" s="81" t="s">
        <v>155</v>
      </c>
      <c r="B373" s="82"/>
      <c r="C373" s="83" t="s">
        <v>156</v>
      </c>
      <c r="D373" s="84">
        <f t="shared" ref="D373:F374" si="39">SUM(D374)</f>
        <v>0</v>
      </c>
      <c r="E373" s="84">
        <f t="shared" si="39"/>
        <v>0</v>
      </c>
      <c r="F373" s="85">
        <f t="shared" si="39"/>
        <v>0</v>
      </c>
      <c r="G373" s="89">
        <f>SUM(G374:G382)</f>
        <v>0</v>
      </c>
      <c r="H373" s="40">
        <f>SUM(H374:H382)</f>
        <v>496524.17</v>
      </c>
    </row>
    <row r="374" spans="1:8" x14ac:dyDescent="0.25">
      <c r="A374" s="92" t="s">
        <v>17</v>
      </c>
      <c r="B374" s="93"/>
      <c r="C374" s="94" t="s">
        <v>99</v>
      </c>
      <c r="D374" s="95">
        <f t="shared" si="39"/>
        <v>0</v>
      </c>
      <c r="E374" s="95">
        <f t="shared" si="39"/>
        <v>0</v>
      </c>
      <c r="F374" s="96">
        <f t="shared" si="39"/>
        <v>0</v>
      </c>
      <c r="G374" s="91"/>
      <c r="H374" s="47">
        <f t="shared" ref="H374:H382" si="40">SUM(F374:G374)</f>
        <v>0</v>
      </c>
    </row>
    <row r="375" spans="1:8" x14ac:dyDescent="0.25">
      <c r="A375" s="41"/>
      <c r="B375" s="42">
        <v>323</v>
      </c>
      <c r="C375" s="43" t="s">
        <v>64</v>
      </c>
      <c r="D375" s="44"/>
      <c r="E375" s="45"/>
      <c r="F375" s="90">
        <f>SUM(D375:E375)</f>
        <v>0</v>
      </c>
      <c r="G375" s="91"/>
      <c r="H375" s="47">
        <f t="shared" si="40"/>
        <v>0</v>
      </c>
    </row>
    <row r="376" spans="1:8" x14ac:dyDescent="0.25">
      <c r="A376" s="81" t="s">
        <v>157</v>
      </c>
      <c r="B376" s="82"/>
      <c r="C376" s="83" t="s">
        <v>158</v>
      </c>
      <c r="D376" s="84">
        <f>SUM(D377,D396,D386)</f>
        <v>488497.72</v>
      </c>
      <c r="E376" s="84">
        <f>SUM(E377,E396,E386)</f>
        <v>8026.45</v>
      </c>
      <c r="F376" s="85">
        <f>SUM(F377,F396,F386)</f>
        <v>496524.17</v>
      </c>
      <c r="G376" s="91"/>
      <c r="H376" s="47">
        <f t="shared" si="40"/>
        <v>496524.17</v>
      </c>
    </row>
    <row r="377" spans="1:8" s="48" customFormat="1" ht="24" x14ac:dyDescent="0.2">
      <c r="A377" s="34" t="s">
        <v>17</v>
      </c>
      <c r="B377" s="35"/>
      <c r="C377" s="36" t="s">
        <v>18</v>
      </c>
      <c r="D377" s="37">
        <f>SUM(D378:D385)</f>
        <v>0</v>
      </c>
      <c r="E377" s="37">
        <f>SUM(E378:E385)</f>
        <v>0</v>
      </c>
      <c r="F377" s="88">
        <f>SUM(F378:F385)</f>
        <v>0</v>
      </c>
      <c r="G377" s="91"/>
      <c r="H377" s="47">
        <f t="shared" si="40"/>
        <v>0</v>
      </c>
    </row>
    <row r="378" spans="1:8" s="48" customFormat="1" ht="12" x14ac:dyDescent="0.2">
      <c r="A378" s="41"/>
      <c r="B378" s="42">
        <v>311</v>
      </c>
      <c r="C378" s="43" t="s">
        <v>54</v>
      </c>
      <c r="D378" s="44"/>
      <c r="E378" s="45"/>
      <c r="F378" s="90">
        <f t="shared" ref="F378:F385" si="41">SUM(D378:E378)</f>
        <v>0</v>
      </c>
      <c r="G378" s="91"/>
      <c r="H378" s="47">
        <f t="shared" si="40"/>
        <v>0</v>
      </c>
    </row>
    <row r="379" spans="1:8" x14ac:dyDescent="0.25">
      <c r="A379" s="41"/>
      <c r="B379" s="42">
        <v>312</v>
      </c>
      <c r="C379" s="43" t="s">
        <v>56</v>
      </c>
      <c r="D379" s="44"/>
      <c r="E379" s="45"/>
      <c r="F379" s="90">
        <f t="shared" si="41"/>
        <v>0</v>
      </c>
      <c r="G379" s="91"/>
      <c r="H379" s="47">
        <f t="shared" si="40"/>
        <v>0</v>
      </c>
    </row>
    <row r="380" spans="1:8" x14ac:dyDescent="0.25">
      <c r="A380" s="41"/>
      <c r="B380" s="42">
        <v>313</v>
      </c>
      <c r="C380" s="43" t="s">
        <v>58</v>
      </c>
      <c r="D380" s="44"/>
      <c r="E380" s="45"/>
      <c r="F380" s="90">
        <f t="shared" si="41"/>
        <v>0</v>
      </c>
      <c r="G380" s="91"/>
      <c r="H380" s="47">
        <f t="shared" si="40"/>
        <v>0</v>
      </c>
    </row>
    <row r="381" spans="1:8" s="48" customFormat="1" ht="12" x14ac:dyDescent="0.2">
      <c r="A381" s="41"/>
      <c r="B381" s="42">
        <v>321</v>
      </c>
      <c r="C381" s="43" t="s">
        <v>60</v>
      </c>
      <c r="D381" s="44"/>
      <c r="E381" s="45"/>
      <c r="F381" s="90">
        <f t="shared" si="41"/>
        <v>0</v>
      </c>
      <c r="G381" s="91"/>
      <c r="H381" s="47">
        <f t="shared" si="40"/>
        <v>0</v>
      </c>
    </row>
    <row r="382" spans="1:8" x14ac:dyDescent="0.25">
      <c r="A382" s="41"/>
      <c r="B382" s="42">
        <v>322</v>
      </c>
      <c r="C382" s="43" t="s">
        <v>62</v>
      </c>
      <c r="D382" s="44"/>
      <c r="E382" s="45"/>
      <c r="F382" s="90">
        <f t="shared" si="41"/>
        <v>0</v>
      </c>
      <c r="G382" s="91"/>
      <c r="H382" s="47">
        <f t="shared" si="40"/>
        <v>0</v>
      </c>
    </row>
    <row r="383" spans="1:8" x14ac:dyDescent="0.25">
      <c r="A383" s="41"/>
      <c r="B383" s="42">
        <v>323</v>
      </c>
      <c r="C383" s="43" t="s">
        <v>64</v>
      </c>
      <c r="D383" s="44"/>
      <c r="E383" s="45"/>
      <c r="F383" s="90">
        <f t="shared" si="41"/>
        <v>0</v>
      </c>
      <c r="G383" s="89">
        <f>SUM(G384:G392)</f>
        <v>0</v>
      </c>
      <c r="H383" s="40">
        <f>SUM(H384:H392)</f>
        <v>896995.44</v>
      </c>
    </row>
    <row r="384" spans="1:8" ht="24.75" x14ac:dyDescent="0.25">
      <c r="A384" s="41"/>
      <c r="B384" s="42">
        <v>324</v>
      </c>
      <c r="C384" s="43" t="s">
        <v>65</v>
      </c>
      <c r="D384" s="44"/>
      <c r="E384" s="45"/>
      <c r="F384" s="90">
        <f t="shared" si="41"/>
        <v>0</v>
      </c>
      <c r="G384" s="91"/>
      <c r="H384" s="47">
        <f t="shared" ref="H384:H392" si="42">SUM(F384:G384)</f>
        <v>0</v>
      </c>
    </row>
    <row r="385" spans="1:8" x14ac:dyDescent="0.25">
      <c r="A385" s="41"/>
      <c r="B385" s="42">
        <v>329</v>
      </c>
      <c r="C385" s="43" t="s">
        <v>67</v>
      </c>
      <c r="D385" s="44"/>
      <c r="E385" s="45"/>
      <c r="F385" s="90">
        <f t="shared" si="41"/>
        <v>0</v>
      </c>
      <c r="G385" s="91"/>
      <c r="H385" s="47">
        <f t="shared" si="42"/>
        <v>0</v>
      </c>
    </row>
    <row r="386" spans="1:8" ht="24.75" x14ac:dyDescent="0.25">
      <c r="A386" s="34" t="s">
        <v>17</v>
      </c>
      <c r="B386" s="35"/>
      <c r="C386" s="36" t="s">
        <v>159</v>
      </c>
      <c r="D386" s="37">
        <f>SUM(D387:D395)</f>
        <v>448497.72</v>
      </c>
      <c r="E386" s="37">
        <f>SUM(E387:E395)</f>
        <v>0</v>
      </c>
      <c r="F386" s="88">
        <f>SUM(F387:F395)</f>
        <v>448497.72</v>
      </c>
      <c r="G386" s="91"/>
      <c r="H386" s="47">
        <f t="shared" si="42"/>
        <v>448497.72</v>
      </c>
    </row>
    <row r="387" spans="1:8" x14ac:dyDescent="0.25">
      <c r="A387" s="41"/>
      <c r="B387" s="42">
        <v>311</v>
      </c>
      <c r="C387" s="43" t="s">
        <v>54</v>
      </c>
      <c r="D387" s="44"/>
      <c r="E387" s="45"/>
      <c r="F387" s="90">
        <f t="shared" ref="F387:F395" si="43">SUM(D387:E387)</f>
        <v>0</v>
      </c>
      <c r="G387" s="91"/>
      <c r="H387" s="47">
        <f t="shared" si="42"/>
        <v>0</v>
      </c>
    </row>
    <row r="388" spans="1:8" x14ac:dyDescent="0.25">
      <c r="A388" s="41"/>
      <c r="B388" s="42">
        <v>312</v>
      </c>
      <c r="C388" s="43" t="s">
        <v>56</v>
      </c>
      <c r="D388" s="44"/>
      <c r="E388" s="45"/>
      <c r="F388" s="90">
        <f t="shared" si="43"/>
        <v>0</v>
      </c>
      <c r="G388" s="91"/>
      <c r="H388" s="47">
        <f t="shared" si="42"/>
        <v>0</v>
      </c>
    </row>
    <row r="389" spans="1:8" s="48" customFormat="1" ht="12" x14ac:dyDescent="0.2">
      <c r="A389" s="41"/>
      <c r="B389" s="42">
        <v>313</v>
      </c>
      <c r="C389" s="43" t="s">
        <v>58</v>
      </c>
      <c r="D389" s="44"/>
      <c r="E389" s="45"/>
      <c r="F389" s="90">
        <f t="shared" si="43"/>
        <v>0</v>
      </c>
      <c r="G389" s="91"/>
      <c r="H389" s="47">
        <f t="shared" si="42"/>
        <v>0</v>
      </c>
    </row>
    <row r="390" spans="1:8" x14ac:dyDescent="0.25">
      <c r="A390" s="41" t="s">
        <v>160</v>
      </c>
      <c r="B390" s="42">
        <v>321</v>
      </c>
      <c r="C390" s="43" t="s">
        <v>60</v>
      </c>
      <c r="D390" s="44">
        <v>448497.72</v>
      </c>
      <c r="E390" s="45"/>
      <c r="F390" s="90">
        <f t="shared" si="43"/>
        <v>448497.72</v>
      </c>
      <c r="G390" s="91"/>
      <c r="H390" s="47">
        <f t="shared" si="42"/>
        <v>448497.72</v>
      </c>
    </row>
    <row r="391" spans="1:8" s="48" customFormat="1" ht="12" x14ac:dyDescent="0.2">
      <c r="A391" s="41"/>
      <c r="B391" s="42">
        <v>322</v>
      </c>
      <c r="C391" s="43" t="s">
        <v>62</v>
      </c>
      <c r="D391" s="44"/>
      <c r="E391" s="45"/>
      <c r="F391" s="90">
        <f t="shared" si="43"/>
        <v>0</v>
      </c>
      <c r="G391" s="91"/>
      <c r="H391" s="47">
        <f t="shared" si="42"/>
        <v>0</v>
      </c>
    </row>
    <row r="392" spans="1:8" s="48" customFormat="1" ht="12" x14ac:dyDescent="0.2">
      <c r="A392" s="41"/>
      <c r="B392" s="42">
        <v>323</v>
      </c>
      <c r="C392" s="43" t="s">
        <v>64</v>
      </c>
      <c r="D392" s="44"/>
      <c r="E392" s="45"/>
      <c r="F392" s="90">
        <f t="shared" si="43"/>
        <v>0</v>
      </c>
      <c r="G392" s="91"/>
      <c r="H392" s="47">
        <f t="shared" si="42"/>
        <v>0</v>
      </c>
    </row>
    <row r="393" spans="1:8" ht="23.25" customHeight="1" x14ac:dyDescent="0.25">
      <c r="A393" s="41"/>
      <c r="B393" s="42">
        <v>324</v>
      </c>
      <c r="C393" s="43" t="s">
        <v>65</v>
      </c>
      <c r="D393" s="44"/>
      <c r="E393" s="45"/>
      <c r="F393" s="90">
        <f t="shared" si="43"/>
        <v>0</v>
      </c>
      <c r="G393" s="86">
        <f>SUM(G394,G400)</f>
        <v>0</v>
      </c>
      <c r="H393" s="87">
        <f>SUM(H394,H400)</f>
        <v>48026.45</v>
      </c>
    </row>
    <row r="394" spans="1:8" x14ac:dyDescent="0.25">
      <c r="A394" s="41"/>
      <c r="B394" s="42">
        <v>329</v>
      </c>
      <c r="C394" s="43" t="s">
        <v>67</v>
      </c>
      <c r="D394" s="44"/>
      <c r="E394" s="45"/>
      <c r="F394" s="90">
        <f t="shared" si="43"/>
        <v>0</v>
      </c>
      <c r="G394" s="97">
        <f>SUM(G395:G399)</f>
        <v>0</v>
      </c>
      <c r="H394" s="98">
        <f>SUM(H395:H399)</f>
        <v>48026.45</v>
      </c>
    </row>
    <row r="395" spans="1:8" s="48" customFormat="1" ht="12" x14ac:dyDescent="0.2">
      <c r="A395" s="41"/>
      <c r="B395" s="42">
        <v>343</v>
      </c>
      <c r="C395" s="43" t="s">
        <v>69</v>
      </c>
      <c r="D395" s="44"/>
      <c r="E395" s="45"/>
      <c r="F395" s="90">
        <f t="shared" si="43"/>
        <v>0</v>
      </c>
      <c r="G395" s="91"/>
      <c r="H395" s="47">
        <f>SUM(F395:G395)</f>
        <v>0</v>
      </c>
    </row>
    <row r="396" spans="1:8" s="48" customFormat="1" ht="24" x14ac:dyDescent="0.2">
      <c r="A396" s="34" t="s">
        <v>17</v>
      </c>
      <c r="B396" s="35"/>
      <c r="C396" s="36" t="s">
        <v>33</v>
      </c>
      <c r="D396" s="37">
        <f>SUM(D397:D406)</f>
        <v>40000</v>
      </c>
      <c r="E396" s="37">
        <f>SUM(E397:E406)</f>
        <v>8026.45</v>
      </c>
      <c r="F396" s="37">
        <f>SUM(F397:F406)</f>
        <v>48026.45</v>
      </c>
      <c r="G396" s="91"/>
      <c r="H396" s="47">
        <f>SUM(F396:G396)</f>
        <v>48026.45</v>
      </c>
    </row>
    <row r="397" spans="1:8" s="48" customFormat="1" ht="12" x14ac:dyDescent="0.2">
      <c r="A397" s="41"/>
      <c r="B397" s="42">
        <v>311</v>
      </c>
      <c r="C397" s="43" t="s">
        <v>54</v>
      </c>
      <c r="D397" s="44"/>
      <c r="E397" s="45"/>
      <c r="F397" s="90">
        <f t="shared" ref="F397:F406" si="44">SUM(D397:E397)</f>
        <v>0</v>
      </c>
      <c r="G397" s="91"/>
      <c r="H397" s="47">
        <f>SUM(F397:G397)</f>
        <v>0</v>
      </c>
    </row>
    <row r="398" spans="1:8" s="48" customFormat="1" ht="12" x14ac:dyDescent="0.2">
      <c r="A398" s="41"/>
      <c r="B398" s="42">
        <v>312</v>
      </c>
      <c r="C398" s="43" t="s">
        <v>56</v>
      </c>
      <c r="D398" s="44"/>
      <c r="E398" s="45"/>
      <c r="F398" s="90">
        <f t="shared" si="44"/>
        <v>0</v>
      </c>
      <c r="G398" s="91"/>
      <c r="H398" s="47">
        <f>SUM(F398:G398)</f>
        <v>0</v>
      </c>
    </row>
    <row r="399" spans="1:8" s="48" customFormat="1" ht="12" x14ac:dyDescent="0.2">
      <c r="A399" s="41"/>
      <c r="B399" s="42">
        <v>313</v>
      </c>
      <c r="C399" s="43" t="s">
        <v>58</v>
      </c>
      <c r="D399" s="44"/>
      <c r="E399" s="45"/>
      <c r="F399" s="90">
        <f t="shared" si="44"/>
        <v>0</v>
      </c>
      <c r="G399" s="91"/>
      <c r="H399" s="47">
        <f>SUM(F399:G399)</f>
        <v>0</v>
      </c>
    </row>
    <row r="400" spans="1:8" x14ac:dyDescent="0.25">
      <c r="A400" s="41" t="s">
        <v>161</v>
      </c>
      <c r="B400" s="42">
        <v>321</v>
      </c>
      <c r="C400" s="43" t="s">
        <v>60</v>
      </c>
      <c r="D400" s="44">
        <v>40000</v>
      </c>
      <c r="E400" s="45">
        <v>8026.45</v>
      </c>
      <c r="F400" s="90">
        <f t="shared" si="44"/>
        <v>48026.45</v>
      </c>
      <c r="G400" s="97">
        <f>SUM(G401:G405)</f>
        <v>0</v>
      </c>
      <c r="H400" s="98">
        <f>SUM(H401:H405)</f>
        <v>0</v>
      </c>
    </row>
    <row r="401" spans="1:8" s="48" customFormat="1" ht="12" x14ac:dyDescent="0.2">
      <c r="A401" s="41"/>
      <c r="B401" s="42">
        <v>322</v>
      </c>
      <c r="C401" s="43" t="s">
        <v>62</v>
      </c>
      <c r="D401" s="44"/>
      <c r="E401" s="45"/>
      <c r="F401" s="90">
        <f t="shared" si="44"/>
        <v>0</v>
      </c>
      <c r="G401" s="91"/>
      <c r="H401" s="47">
        <f>SUM(F401:G401)</f>
        <v>0</v>
      </c>
    </row>
    <row r="402" spans="1:8" s="48" customFormat="1" ht="12" x14ac:dyDescent="0.2">
      <c r="A402" s="41"/>
      <c r="B402" s="42">
        <v>323</v>
      </c>
      <c r="C402" s="43" t="s">
        <v>64</v>
      </c>
      <c r="D402" s="44"/>
      <c r="E402" s="45"/>
      <c r="F402" s="90">
        <f t="shared" si="44"/>
        <v>0</v>
      </c>
      <c r="G402" s="91"/>
      <c r="H402" s="47">
        <f>SUM(F402:G402)</f>
        <v>0</v>
      </c>
    </row>
    <row r="403" spans="1:8" s="48" customFormat="1" ht="24" x14ac:dyDescent="0.2">
      <c r="A403" s="41"/>
      <c r="B403" s="42">
        <v>324</v>
      </c>
      <c r="C403" s="43" t="s">
        <v>65</v>
      </c>
      <c r="D403" s="44"/>
      <c r="E403" s="45"/>
      <c r="F403" s="90">
        <f t="shared" si="44"/>
        <v>0</v>
      </c>
      <c r="G403" s="91"/>
      <c r="H403" s="47">
        <f>SUM(F403:G403)</f>
        <v>0</v>
      </c>
    </row>
    <row r="404" spans="1:8" s="48" customFormat="1" ht="12" x14ac:dyDescent="0.2">
      <c r="A404" s="41"/>
      <c r="B404" s="42">
        <v>329</v>
      </c>
      <c r="C404" s="43" t="s">
        <v>67</v>
      </c>
      <c r="D404" s="44"/>
      <c r="E404" s="45"/>
      <c r="F404" s="90">
        <f t="shared" si="44"/>
        <v>0</v>
      </c>
      <c r="G404" s="91"/>
      <c r="H404" s="47">
        <f>SUM(F404:G404)</f>
        <v>0</v>
      </c>
    </row>
    <row r="405" spans="1:8" s="48" customFormat="1" ht="12" x14ac:dyDescent="0.2">
      <c r="A405" s="41"/>
      <c r="B405" s="42">
        <v>343</v>
      </c>
      <c r="C405" s="43" t="s">
        <v>69</v>
      </c>
      <c r="D405" s="44"/>
      <c r="E405" s="45"/>
      <c r="F405" s="90">
        <f t="shared" si="44"/>
        <v>0</v>
      </c>
      <c r="G405" s="91"/>
      <c r="H405" s="47">
        <f>SUM(F405:G405)</f>
        <v>0</v>
      </c>
    </row>
    <row r="406" spans="1:8" s="48" customFormat="1" ht="12" x14ac:dyDescent="0.2">
      <c r="A406" s="41"/>
      <c r="B406" s="42">
        <v>424</v>
      </c>
      <c r="C406" s="43" t="s">
        <v>100</v>
      </c>
      <c r="D406" s="44"/>
      <c r="E406" s="45"/>
      <c r="F406" s="90">
        <f t="shared" si="44"/>
        <v>0</v>
      </c>
      <c r="G406" s="91"/>
      <c r="H406" s="47"/>
    </row>
    <row r="407" spans="1:8" ht="23.25" customHeight="1" x14ac:dyDescent="0.25">
      <c r="A407" s="81" t="s">
        <v>162</v>
      </c>
      <c r="B407" s="82"/>
      <c r="C407" s="83" t="s">
        <v>163</v>
      </c>
      <c r="D407" s="84">
        <f>SUM(D408,D414)</f>
        <v>34986.89</v>
      </c>
      <c r="E407" s="84">
        <f>SUM(E408,E414)</f>
        <v>0</v>
      </c>
      <c r="F407" s="85">
        <f>SUM(F408,F414)</f>
        <v>34986.89</v>
      </c>
      <c r="G407" s="86">
        <f>SUM(G408,G414)</f>
        <v>0</v>
      </c>
      <c r="H407" s="87">
        <f>SUM(H408,H414)</f>
        <v>34986.89</v>
      </c>
    </row>
    <row r="408" spans="1:8" x14ac:dyDescent="0.25">
      <c r="A408" s="92" t="s">
        <v>17</v>
      </c>
      <c r="B408" s="93"/>
      <c r="C408" s="94" t="s">
        <v>99</v>
      </c>
      <c r="D408" s="95">
        <f>SUM(D409:D413)</f>
        <v>24550.309999999998</v>
      </c>
      <c r="E408" s="95">
        <f>SUM(E409:E413)</f>
        <v>0</v>
      </c>
      <c r="F408" s="96">
        <f>SUM(F409:F413)</f>
        <v>24550.309999999998</v>
      </c>
      <c r="G408" s="97">
        <f>SUM(G409:G413)</f>
        <v>0</v>
      </c>
      <c r="H408" s="98">
        <f>SUM(H409:H413)</f>
        <v>24550.309999999998</v>
      </c>
    </row>
    <row r="409" spans="1:8" s="48" customFormat="1" ht="12" x14ac:dyDescent="0.2">
      <c r="A409" s="41" t="s">
        <v>164</v>
      </c>
      <c r="B409" s="42">
        <v>311</v>
      </c>
      <c r="C409" s="43" t="s">
        <v>54</v>
      </c>
      <c r="D409" s="44">
        <v>19803.8</v>
      </c>
      <c r="E409" s="45"/>
      <c r="F409" s="90">
        <f>SUM(D409:E409)</f>
        <v>19803.8</v>
      </c>
      <c r="G409" s="91"/>
      <c r="H409" s="47">
        <f>SUM(F409:G409)</f>
        <v>19803.8</v>
      </c>
    </row>
    <row r="410" spans="1:8" s="48" customFormat="1" ht="12" x14ac:dyDescent="0.2">
      <c r="A410" s="41"/>
      <c r="B410" s="42">
        <v>312</v>
      </c>
      <c r="C410" s="43" t="s">
        <v>56</v>
      </c>
      <c r="D410" s="44"/>
      <c r="E410" s="45"/>
      <c r="F410" s="90">
        <f>SUM(D410:E410)</f>
        <v>0</v>
      </c>
      <c r="G410" s="91"/>
      <c r="H410" s="47">
        <f>SUM(F410:G410)</f>
        <v>0</v>
      </c>
    </row>
    <row r="411" spans="1:8" s="48" customFormat="1" ht="12" x14ac:dyDescent="0.2">
      <c r="A411" s="41" t="s">
        <v>165</v>
      </c>
      <c r="B411" s="42">
        <v>313</v>
      </c>
      <c r="C411" s="43" t="s">
        <v>58</v>
      </c>
      <c r="D411" s="44">
        <v>3406.26</v>
      </c>
      <c r="E411" s="45"/>
      <c r="F411" s="90">
        <f>SUM(D411:E411)</f>
        <v>3406.26</v>
      </c>
      <c r="G411" s="91"/>
      <c r="H411" s="47">
        <f>SUM(F411:G411)</f>
        <v>3406.26</v>
      </c>
    </row>
    <row r="412" spans="1:8" s="48" customFormat="1" ht="12" x14ac:dyDescent="0.2">
      <c r="A412" s="41" t="s">
        <v>166</v>
      </c>
      <c r="B412" s="42">
        <v>321</v>
      </c>
      <c r="C412" s="43" t="s">
        <v>60</v>
      </c>
      <c r="D412" s="44">
        <v>1340.25</v>
      </c>
      <c r="E412" s="45"/>
      <c r="F412" s="90">
        <f>SUM(D412:E412)</f>
        <v>1340.25</v>
      </c>
      <c r="G412" s="91"/>
      <c r="H412" s="47">
        <f>SUM(F412:G412)</f>
        <v>1340.25</v>
      </c>
    </row>
    <row r="413" spans="1:8" s="48" customFormat="1" ht="12" x14ac:dyDescent="0.2">
      <c r="A413" s="41"/>
      <c r="B413" s="42">
        <v>323</v>
      </c>
      <c r="C413" s="43" t="s">
        <v>64</v>
      </c>
      <c r="D413" s="44"/>
      <c r="E413" s="45"/>
      <c r="F413" s="90">
        <f>SUM(D413:E413)</f>
        <v>0</v>
      </c>
      <c r="G413" s="91"/>
      <c r="H413" s="47">
        <f>SUM(F413:G413)</f>
        <v>0</v>
      </c>
    </row>
    <row r="414" spans="1:8" x14ac:dyDescent="0.25">
      <c r="A414" s="92" t="s">
        <v>17</v>
      </c>
      <c r="B414" s="93"/>
      <c r="C414" s="94" t="s">
        <v>152</v>
      </c>
      <c r="D414" s="95">
        <f>SUM(D415:D419)</f>
        <v>10436.58</v>
      </c>
      <c r="E414" s="95">
        <f>SUM(E415:E419)</f>
        <v>0</v>
      </c>
      <c r="F414" s="96">
        <f>SUM(F415:F419)</f>
        <v>10436.58</v>
      </c>
      <c r="G414" s="97">
        <f>SUM(G415:G419)</f>
        <v>0</v>
      </c>
      <c r="H414" s="98">
        <f>SUM(H415:H419)</f>
        <v>10436.58</v>
      </c>
    </row>
    <row r="415" spans="1:8" s="48" customFormat="1" ht="12" x14ac:dyDescent="0.2">
      <c r="A415" s="41" t="s">
        <v>167</v>
      </c>
      <c r="B415" s="42">
        <v>311</v>
      </c>
      <c r="C415" s="43" t="s">
        <v>54</v>
      </c>
      <c r="D415" s="44">
        <v>8418.7999999999993</v>
      </c>
      <c r="E415" s="45"/>
      <c r="F415" s="90">
        <f>SUM(D415:E415)</f>
        <v>8418.7999999999993</v>
      </c>
      <c r="G415" s="91"/>
      <c r="H415" s="47">
        <f>SUM(F415:G415)</f>
        <v>8418.7999999999993</v>
      </c>
    </row>
    <row r="416" spans="1:8" s="48" customFormat="1" ht="12" x14ac:dyDescent="0.2">
      <c r="A416" s="41"/>
      <c r="B416" s="42">
        <v>312</v>
      </c>
      <c r="C416" s="43" t="s">
        <v>56</v>
      </c>
      <c r="D416" s="44"/>
      <c r="E416" s="45"/>
      <c r="F416" s="90">
        <f>SUM(D416:E416)</f>
        <v>0</v>
      </c>
      <c r="G416" s="91"/>
      <c r="H416" s="47">
        <f>SUM(F416:G416)</f>
        <v>0</v>
      </c>
    </row>
    <row r="417" spans="1:8" s="48" customFormat="1" ht="12" x14ac:dyDescent="0.2">
      <c r="A417" s="41" t="s">
        <v>168</v>
      </c>
      <c r="B417" s="42">
        <v>313</v>
      </c>
      <c r="C417" s="43" t="s">
        <v>58</v>
      </c>
      <c r="D417" s="44">
        <v>1448.03</v>
      </c>
      <c r="E417" s="45"/>
      <c r="F417" s="90">
        <f>SUM(D417:E417)</f>
        <v>1448.03</v>
      </c>
      <c r="G417" s="91"/>
      <c r="H417" s="47">
        <f>SUM(F417:G417)</f>
        <v>1448.03</v>
      </c>
    </row>
    <row r="418" spans="1:8" s="48" customFormat="1" ht="12" x14ac:dyDescent="0.2">
      <c r="A418" s="41" t="s">
        <v>169</v>
      </c>
      <c r="B418" s="42">
        <v>321</v>
      </c>
      <c r="C418" s="43" t="s">
        <v>60</v>
      </c>
      <c r="D418" s="44">
        <v>569.75</v>
      </c>
      <c r="E418" s="45"/>
      <c r="F418" s="90">
        <f>SUM(D418:E418)</f>
        <v>569.75</v>
      </c>
      <c r="G418" s="91"/>
      <c r="H418" s="47">
        <f>SUM(F418:G418)</f>
        <v>569.75</v>
      </c>
    </row>
    <row r="419" spans="1:8" s="48" customFormat="1" ht="12" x14ac:dyDescent="0.2">
      <c r="A419" s="41"/>
      <c r="B419" s="42">
        <v>323</v>
      </c>
      <c r="C419" s="43" t="s">
        <v>64</v>
      </c>
      <c r="D419" s="44"/>
      <c r="E419" s="45"/>
      <c r="F419" s="90">
        <f>SUM(D419:E419)</f>
        <v>0</v>
      </c>
      <c r="G419" s="91"/>
      <c r="H419" s="47">
        <f>SUM(F419:G419)</f>
        <v>0</v>
      </c>
    </row>
    <row r="420" spans="1:8" ht="25.5" customHeight="1" x14ac:dyDescent="0.25">
      <c r="A420" s="81" t="s">
        <v>170</v>
      </c>
      <c r="B420" s="82"/>
      <c r="C420" s="83" t="s">
        <v>171</v>
      </c>
      <c r="D420" s="84">
        <f>SUM(D421,D427)</f>
        <v>0</v>
      </c>
      <c r="E420" s="84">
        <f>SUM(E421,E427)</f>
        <v>0</v>
      </c>
      <c r="F420" s="85">
        <f>SUM(F421,F427)</f>
        <v>0</v>
      </c>
      <c r="G420" s="86">
        <f>SUM(G421,G430)</f>
        <v>0</v>
      </c>
      <c r="H420" s="87">
        <f>SUM(H421,H430)</f>
        <v>0</v>
      </c>
    </row>
    <row r="421" spans="1:8" x14ac:dyDescent="0.25">
      <c r="A421" s="92" t="s">
        <v>17</v>
      </c>
      <c r="B421" s="93"/>
      <c r="C421" s="94" t="s">
        <v>99</v>
      </c>
      <c r="D421" s="95">
        <f>SUM(D422:D426)</f>
        <v>0</v>
      </c>
      <c r="E421" s="95">
        <f>SUM(E422:E426)</f>
        <v>0</v>
      </c>
      <c r="F421" s="96">
        <f>SUM(F422:F426)</f>
        <v>0</v>
      </c>
      <c r="G421" s="89">
        <f>SUM(G422:G429)</f>
        <v>0</v>
      </c>
      <c r="H421" s="40">
        <f>SUM(H422:H429)</f>
        <v>0</v>
      </c>
    </row>
    <row r="422" spans="1:8" x14ac:dyDescent="0.25">
      <c r="A422" s="41"/>
      <c r="B422" s="42">
        <v>311</v>
      </c>
      <c r="C422" s="43" t="s">
        <v>54</v>
      </c>
      <c r="D422" s="44"/>
      <c r="E422" s="45"/>
      <c r="F422" s="90">
        <f>SUM(D422:E422)</f>
        <v>0</v>
      </c>
      <c r="G422" s="91"/>
      <c r="H422" s="47">
        <f t="shared" ref="H422:H429" si="45">SUM(F422:G422)</f>
        <v>0</v>
      </c>
    </row>
    <row r="423" spans="1:8" x14ac:dyDescent="0.25">
      <c r="A423" s="41"/>
      <c r="B423" s="42">
        <v>312</v>
      </c>
      <c r="C423" s="43" t="s">
        <v>56</v>
      </c>
      <c r="D423" s="44"/>
      <c r="E423" s="45"/>
      <c r="F423" s="90">
        <f>SUM(D423:E423)</f>
        <v>0</v>
      </c>
      <c r="G423" s="91"/>
      <c r="H423" s="47">
        <f t="shared" si="45"/>
        <v>0</v>
      </c>
    </row>
    <row r="424" spans="1:8" s="48" customFormat="1" ht="12" x14ac:dyDescent="0.2">
      <c r="A424" s="41"/>
      <c r="B424" s="42">
        <v>313</v>
      </c>
      <c r="C424" s="43" t="s">
        <v>58</v>
      </c>
      <c r="D424" s="44"/>
      <c r="E424" s="45"/>
      <c r="F424" s="90">
        <f>SUM(D424:E424)</f>
        <v>0</v>
      </c>
      <c r="G424" s="91"/>
      <c r="H424" s="47">
        <f t="shared" si="45"/>
        <v>0</v>
      </c>
    </row>
    <row r="425" spans="1:8" s="48" customFormat="1" ht="12" x14ac:dyDescent="0.2">
      <c r="A425" s="41"/>
      <c r="B425" s="42">
        <v>321</v>
      </c>
      <c r="C425" s="43" t="s">
        <v>60</v>
      </c>
      <c r="D425" s="44"/>
      <c r="E425" s="45"/>
      <c r="F425" s="90">
        <f>SUM(D425:E425)</f>
        <v>0</v>
      </c>
      <c r="G425" s="91"/>
      <c r="H425" s="47">
        <f t="shared" si="45"/>
        <v>0</v>
      </c>
    </row>
    <row r="426" spans="1:8" x14ac:dyDescent="0.25">
      <c r="A426" s="41"/>
      <c r="B426" s="42">
        <v>323</v>
      </c>
      <c r="C426" s="43" t="s">
        <v>64</v>
      </c>
      <c r="D426" s="44"/>
      <c r="E426" s="45"/>
      <c r="F426" s="90">
        <f>SUM(D426:E426)</f>
        <v>0</v>
      </c>
      <c r="G426" s="91"/>
      <c r="H426" s="47">
        <f t="shared" si="45"/>
        <v>0</v>
      </c>
    </row>
    <row r="427" spans="1:8" x14ac:dyDescent="0.25">
      <c r="A427" s="92" t="s">
        <v>17</v>
      </c>
      <c r="B427" s="93"/>
      <c r="C427" s="94" t="s">
        <v>152</v>
      </c>
      <c r="D427" s="95">
        <f>SUM(D428:D432)</f>
        <v>0</v>
      </c>
      <c r="E427" s="95">
        <f>SUM(E428:E432)</f>
        <v>0</v>
      </c>
      <c r="F427" s="96">
        <f>SUM(F428:F432)</f>
        <v>0</v>
      </c>
      <c r="G427" s="91"/>
      <c r="H427" s="47">
        <f t="shared" si="45"/>
        <v>0</v>
      </c>
    </row>
    <row r="428" spans="1:8" s="48" customFormat="1" ht="12" x14ac:dyDescent="0.2">
      <c r="A428" s="41"/>
      <c r="B428" s="42">
        <v>311</v>
      </c>
      <c r="C428" s="43" t="s">
        <v>54</v>
      </c>
      <c r="D428" s="44"/>
      <c r="E428" s="45"/>
      <c r="F428" s="90">
        <f>SUM(D428:E428)</f>
        <v>0</v>
      </c>
      <c r="G428" s="91"/>
      <c r="H428" s="47">
        <f t="shared" si="45"/>
        <v>0</v>
      </c>
    </row>
    <row r="429" spans="1:8" x14ac:dyDescent="0.25">
      <c r="A429" s="41"/>
      <c r="B429" s="42">
        <v>312</v>
      </c>
      <c r="C429" s="43" t="s">
        <v>56</v>
      </c>
      <c r="D429" s="44"/>
      <c r="E429" s="45"/>
      <c r="F429" s="90">
        <f>SUM(D429:E429)</f>
        <v>0</v>
      </c>
      <c r="G429" s="91"/>
      <c r="H429" s="47">
        <f t="shared" si="45"/>
        <v>0</v>
      </c>
    </row>
    <row r="430" spans="1:8" x14ac:dyDescent="0.25">
      <c r="A430" s="41"/>
      <c r="B430" s="42">
        <v>313</v>
      </c>
      <c r="C430" s="43" t="s">
        <v>58</v>
      </c>
      <c r="D430" s="44"/>
      <c r="E430" s="45"/>
      <c r="F430" s="90">
        <f>SUM(D430:E430)</f>
        <v>0</v>
      </c>
      <c r="G430" s="89">
        <f>SUM(G431:G440)</f>
        <v>0</v>
      </c>
      <c r="H430" s="40">
        <f>SUM(H431:H440)</f>
        <v>0</v>
      </c>
    </row>
    <row r="431" spans="1:8" x14ac:dyDescent="0.25">
      <c r="A431" s="41"/>
      <c r="B431" s="42">
        <v>321</v>
      </c>
      <c r="C431" s="43" t="s">
        <v>60</v>
      </c>
      <c r="D431" s="44"/>
      <c r="E431" s="45"/>
      <c r="F431" s="90">
        <f>SUM(D431:E431)</f>
        <v>0</v>
      </c>
      <c r="G431" s="91"/>
      <c r="H431" s="47">
        <f t="shared" ref="H431:H440" si="46">SUM(F431:G431)</f>
        <v>0</v>
      </c>
    </row>
    <row r="432" spans="1:8" x14ac:dyDescent="0.25">
      <c r="A432" s="41"/>
      <c r="B432" s="42">
        <v>323</v>
      </c>
      <c r="C432" s="43" t="s">
        <v>64</v>
      </c>
      <c r="D432" s="44"/>
      <c r="E432" s="45"/>
      <c r="F432" s="90">
        <f>SUM(D432:E432)</f>
        <v>0</v>
      </c>
      <c r="G432" s="91"/>
      <c r="H432" s="47">
        <f t="shared" si="46"/>
        <v>0</v>
      </c>
    </row>
    <row r="433" spans="1:8" x14ac:dyDescent="0.25">
      <c r="A433" s="81" t="s">
        <v>172</v>
      </c>
      <c r="B433" s="82"/>
      <c r="C433" s="83" t="s">
        <v>173</v>
      </c>
      <c r="D433" s="84">
        <f>SUM(D434,D443)</f>
        <v>0</v>
      </c>
      <c r="E433" s="84">
        <f>SUM(E434,E443)</f>
        <v>0</v>
      </c>
      <c r="F433" s="85">
        <f>SUM(F434,F443)</f>
        <v>0</v>
      </c>
      <c r="G433" s="91"/>
      <c r="H433" s="47">
        <f t="shared" si="46"/>
        <v>0</v>
      </c>
    </row>
    <row r="434" spans="1:8" ht="24.75" x14ac:dyDescent="0.25">
      <c r="A434" s="34" t="s">
        <v>17</v>
      </c>
      <c r="B434" s="35"/>
      <c r="C434" s="36" t="s">
        <v>159</v>
      </c>
      <c r="D434" s="37">
        <f>SUM(D435:D442)</f>
        <v>0</v>
      </c>
      <c r="E434" s="37">
        <f>SUM(E435:E442)</f>
        <v>0</v>
      </c>
      <c r="F434" s="88">
        <f>SUM(F435:F442)</f>
        <v>0</v>
      </c>
      <c r="G434" s="91"/>
      <c r="H434" s="47">
        <f t="shared" si="46"/>
        <v>0</v>
      </c>
    </row>
    <row r="435" spans="1:8" x14ac:dyDescent="0.25">
      <c r="A435" s="41"/>
      <c r="B435" s="42">
        <v>311</v>
      </c>
      <c r="C435" s="43" t="s">
        <v>54</v>
      </c>
      <c r="D435" s="44"/>
      <c r="E435" s="45"/>
      <c r="F435" s="90">
        <f t="shared" ref="F435:F442" si="47">SUM(D435:E435)</f>
        <v>0</v>
      </c>
      <c r="G435" s="91"/>
      <c r="H435" s="47">
        <f t="shared" si="46"/>
        <v>0</v>
      </c>
    </row>
    <row r="436" spans="1:8" x14ac:dyDescent="0.25">
      <c r="A436" s="41"/>
      <c r="B436" s="42">
        <v>313</v>
      </c>
      <c r="C436" s="43" t="s">
        <v>58</v>
      </c>
      <c r="D436" s="44"/>
      <c r="E436" s="45"/>
      <c r="F436" s="90">
        <f t="shared" si="47"/>
        <v>0</v>
      </c>
      <c r="G436" s="91"/>
      <c r="H436" s="47">
        <f t="shared" si="46"/>
        <v>0</v>
      </c>
    </row>
    <row r="437" spans="1:8" x14ac:dyDescent="0.25">
      <c r="A437" s="41"/>
      <c r="B437" s="42">
        <v>321</v>
      </c>
      <c r="C437" s="43" t="s">
        <v>60</v>
      </c>
      <c r="D437" s="44"/>
      <c r="E437" s="45"/>
      <c r="F437" s="90">
        <f t="shared" si="47"/>
        <v>0</v>
      </c>
      <c r="G437" s="91"/>
      <c r="H437" s="47">
        <f t="shared" si="46"/>
        <v>0</v>
      </c>
    </row>
    <row r="438" spans="1:8" x14ac:dyDescent="0.25">
      <c r="A438" s="41"/>
      <c r="B438" s="42">
        <v>322</v>
      </c>
      <c r="C438" s="43" t="s">
        <v>62</v>
      </c>
      <c r="D438" s="44"/>
      <c r="E438" s="45"/>
      <c r="F438" s="90">
        <f t="shared" si="47"/>
        <v>0</v>
      </c>
      <c r="G438" s="91"/>
      <c r="H438" s="47">
        <f t="shared" si="46"/>
        <v>0</v>
      </c>
    </row>
    <row r="439" spans="1:8" x14ac:dyDescent="0.25">
      <c r="A439" s="41"/>
      <c r="B439" s="42">
        <v>323</v>
      </c>
      <c r="C439" s="43" t="s">
        <v>64</v>
      </c>
      <c r="D439" s="44"/>
      <c r="E439" s="45"/>
      <c r="F439" s="90">
        <f t="shared" si="47"/>
        <v>0</v>
      </c>
      <c r="G439" s="91"/>
      <c r="H439" s="47">
        <f t="shared" si="46"/>
        <v>0</v>
      </c>
    </row>
    <row r="440" spans="1:8" ht="12.75" customHeight="1" x14ac:dyDescent="0.25">
      <c r="A440" s="41"/>
      <c r="B440" s="42">
        <v>324</v>
      </c>
      <c r="C440" s="43" t="s">
        <v>65</v>
      </c>
      <c r="D440" s="44"/>
      <c r="E440" s="45"/>
      <c r="F440" s="90">
        <f t="shared" si="47"/>
        <v>0</v>
      </c>
      <c r="G440" s="109"/>
      <c r="H440" s="47">
        <f t="shared" si="46"/>
        <v>0</v>
      </c>
    </row>
    <row r="441" spans="1:8" ht="25.5" customHeight="1" x14ac:dyDescent="0.25">
      <c r="A441" s="41"/>
      <c r="B441" s="42">
        <v>329</v>
      </c>
      <c r="C441" s="43" t="s">
        <v>67</v>
      </c>
      <c r="D441" s="44"/>
      <c r="E441" s="45"/>
      <c r="F441" s="90">
        <f t="shared" si="47"/>
        <v>0</v>
      </c>
      <c r="G441" s="86">
        <f>SUM(G442,G451)</f>
        <v>0</v>
      </c>
      <c r="H441" s="87">
        <f>SUM(H442,H451)</f>
        <v>0</v>
      </c>
    </row>
    <row r="442" spans="1:8" x14ac:dyDescent="0.25">
      <c r="A442" s="41"/>
      <c r="B442" s="42">
        <v>343</v>
      </c>
      <c r="C442" s="43" t="s">
        <v>69</v>
      </c>
      <c r="D442" s="44"/>
      <c r="E442" s="45"/>
      <c r="F442" s="90">
        <f t="shared" si="47"/>
        <v>0</v>
      </c>
      <c r="G442" s="89">
        <f>SUM(G443:G450)</f>
        <v>0</v>
      </c>
      <c r="H442" s="40">
        <f>SUM(H443:H450)</f>
        <v>0</v>
      </c>
    </row>
    <row r="443" spans="1:8" ht="24.75" x14ac:dyDescent="0.25">
      <c r="A443" s="34" t="s">
        <v>17</v>
      </c>
      <c r="B443" s="35"/>
      <c r="C443" s="36" t="s">
        <v>33</v>
      </c>
      <c r="D443" s="37">
        <f>SUM(D444:D453)</f>
        <v>0</v>
      </c>
      <c r="E443" s="37">
        <f>SUM(E444:E453)</f>
        <v>0</v>
      </c>
      <c r="F443" s="88">
        <f>SUM(F444:F453)</f>
        <v>0</v>
      </c>
      <c r="G443" s="91"/>
      <c r="H443" s="47">
        <f t="shared" ref="H443:H450" si="48">SUM(F443:G443)</f>
        <v>0</v>
      </c>
    </row>
    <row r="444" spans="1:8" x14ac:dyDescent="0.25">
      <c r="A444" s="41"/>
      <c r="B444" s="42">
        <v>311</v>
      </c>
      <c r="C444" s="43" t="s">
        <v>54</v>
      </c>
      <c r="D444" s="44"/>
      <c r="E444" s="45"/>
      <c r="F444" s="90">
        <f t="shared" ref="F444:F453" si="49">SUM(D444:E444)</f>
        <v>0</v>
      </c>
      <c r="G444" s="91"/>
      <c r="H444" s="47">
        <f t="shared" si="48"/>
        <v>0</v>
      </c>
    </row>
    <row r="445" spans="1:8" s="48" customFormat="1" ht="12" x14ac:dyDescent="0.2">
      <c r="A445" s="41"/>
      <c r="B445" s="42">
        <v>313</v>
      </c>
      <c r="C445" s="43" t="s">
        <v>58</v>
      </c>
      <c r="D445" s="44"/>
      <c r="E445" s="45"/>
      <c r="F445" s="90">
        <f t="shared" si="49"/>
        <v>0</v>
      </c>
      <c r="G445" s="91"/>
      <c r="H445" s="47">
        <f t="shared" si="48"/>
        <v>0</v>
      </c>
    </row>
    <row r="446" spans="1:8" s="48" customFormat="1" ht="12" x14ac:dyDescent="0.2">
      <c r="A446" s="41"/>
      <c r="B446" s="42">
        <v>321</v>
      </c>
      <c r="C446" s="43" t="s">
        <v>60</v>
      </c>
      <c r="D446" s="44"/>
      <c r="E446" s="45"/>
      <c r="F446" s="90">
        <f t="shared" si="49"/>
        <v>0</v>
      </c>
      <c r="G446" s="91"/>
      <c r="H446" s="47">
        <f t="shared" si="48"/>
        <v>0</v>
      </c>
    </row>
    <row r="447" spans="1:8" x14ac:dyDescent="0.25">
      <c r="A447" s="41"/>
      <c r="B447" s="42">
        <v>322</v>
      </c>
      <c r="C447" s="43" t="s">
        <v>62</v>
      </c>
      <c r="D447" s="44"/>
      <c r="E447" s="45"/>
      <c r="F447" s="90">
        <f t="shared" si="49"/>
        <v>0</v>
      </c>
      <c r="G447" s="91"/>
      <c r="H447" s="47">
        <f t="shared" si="48"/>
        <v>0</v>
      </c>
    </row>
    <row r="448" spans="1:8" x14ac:dyDescent="0.25">
      <c r="A448" s="41"/>
      <c r="B448" s="42">
        <v>323</v>
      </c>
      <c r="C448" s="43" t="s">
        <v>64</v>
      </c>
      <c r="D448" s="44"/>
      <c r="E448" s="45"/>
      <c r="F448" s="90">
        <f t="shared" si="49"/>
        <v>0</v>
      </c>
      <c r="G448" s="91"/>
      <c r="H448" s="47">
        <f t="shared" si="48"/>
        <v>0</v>
      </c>
    </row>
    <row r="449" spans="1:8" s="48" customFormat="1" ht="24" x14ac:dyDescent="0.2">
      <c r="A449" s="41"/>
      <c r="B449" s="42">
        <v>324</v>
      </c>
      <c r="C449" s="43" t="s">
        <v>65</v>
      </c>
      <c r="D449" s="44"/>
      <c r="E449" s="45"/>
      <c r="F449" s="90">
        <f t="shared" si="49"/>
        <v>0</v>
      </c>
      <c r="G449" s="91"/>
      <c r="H449" s="47">
        <f t="shared" si="48"/>
        <v>0</v>
      </c>
    </row>
    <row r="450" spans="1:8" x14ac:dyDescent="0.25">
      <c r="A450" s="41"/>
      <c r="B450" s="42">
        <v>329</v>
      </c>
      <c r="C450" s="43" t="s">
        <v>67</v>
      </c>
      <c r="D450" s="44"/>
      <c r="E450" s="45"/>
      <c r="F450" s="90">
        <f t="shared" si="49"/>
        <v>0</v>
      </c>
      <c r="G450" s="91"/>
      <c r="H450" s="47">
        <f t="shared" si="48"/>
        <v>0</v>
      </c>
    </row>
    <row r="451" spans="1:8" x14ac:dyDescent="0.25">
      <c r="A451" s="41"/>
      <c r="B451" s="42">
        <v>343</v>
      </c>
      <c r="C451" s="43" t="s">
        <v>69</v>
      </c>
      <c r="D451" s="44"/>
      <c r="E451" s="45"/>
      <c r="F451" s="90">
        <f t="shared" si="49"/>
        <v>0</v>
      </c>
      <c r="G451" s="89">
        <f>SUM(G452:G460)</f>
        <v>0</v>
      </c>
      <c r="H451" s="40">
        <f>SUM(H452:H460)</f>
        <v>0</v>
      </c>
    </row>
    <row r="452" spans="1:8" ht="24.75" x14ac:dyDescent="0.25">
      <c r="A452" s="41"/>
      <c r="B452" s="42">
        <v>369</v>
      </c>
      <c r="C452" s="43" t="s">
        <v>32</v>
      </c>
      <c r="D452" s="44"/>
      <c r="E452" s="45"/>
      <c r="F452" s="90">
        <f t="shared" si="49"/>
        <v>0</v>
      </c>
      <c r="G452" s="91"/>
      <c r="H452" s="47">
        <f t="shared" ref="H452:H460" si="50">SUM(F452:G452)</f>
        <v>0</v>
      </c>
    </row>
    <row r="453" spans="1:8" x14ac:dyDescent="0.25">
      <c r="A453" s="41"/>
      <c r="B453" s="42">
        <v>422</v>
      </c>
      <c r="C453" s="43" t="s">
        <v>100</v>
      </c>
      <c r="D453" s="44"/>
      <c r="E453" s="110"/>
      <c r="F453" s="90">
        <f t="shared" si="49"/>
        <v>0</v>
      </c>
      <c r="G453" s="91"/>
      <c r="H453" s="47">
        <f t="shared" si="50"/>
        <v>0</v>
      </c>
    </row>
    <row r="454" spans="1:8" x14ac:dyDescent="0.25">
      <c r="A454" s="81" t="s">
        <v>174</v>
      </c>
      <c r="B454" s="82"/>
      <c r="C454" s="83" t="s">
        <v>175</v>
      </c>
      <c r="D454" s="84">
        <f>SUM(D455,D464)</f>
        <v>0</v>
      </c>
      <c r="E454" s="84">
        <f>SUM(E455,E464)</f>
        <v>0</v>
      </c>
      <c r="F454" s="85">
        <f>SUM(F455,F464)</f>
        <v>0</v>
      </c>
      <c r="G454" s="91"/>
      <c r="H454" s="47">
        <f t="shared" si="50"/>
        <v>0</v>
      </c>
    </row>
    <row r="455" spans="1:8" ht="24.75" x14ac:dyDescent="0.25">
      <c r="A455" s="34" t="s">
        <v>17</v>
      </c>
      <c r="B455" s="35"/>
      <c r="C455" s="36" t="s">
        <v>159</v>
      </c>
      <c r="D455" s="37">
        <f>SUM(D456:D463)</f>
        <v>0</v>
      </c>
      <c r="E455" s="37">
        <f>SUM(E456:E463)</f>
        <v>0</v>
      </c>
      <c r="F455" s="88">
        <f>SUM(F456:F463)</f>
        <v>0</v>
      </c>
      <c r="G455" s="91"/>
      <c r="H455" s="47">
        <f t="shared" si="50"/>
        <v>0</v>
      </c>
    </row>
    <row r="456" spans="1:8" x14ac:dyDescent="0.25">
      <c r="A456" s="41"/>
      <c r="B456" s="42">
        <v>311</v>
      </c>
      <c r="C456" s="43" t="s">
        <v>54</v>
      </c>
      <c r="D456" s="44"/>
      <c r="E456" s="45"/>
      <c r="F456" s="90">
        <f t="shared" ref="F456:F463" si="51">SUM(D456:E456)</f>
        <v>0</v>
      </c>
      <c r="G456" s="91"/>
      <c r="H456" s="47">
        <f t="shared" si="50"/>
        <v>0</v>
      </c>
    </row>
    <row r="457" spans="1:8" x14ac:dyDescent="0.25">
      <c r="A457" s="41"/>
      <c r="B457" s="42">
        <v>313</v>
      </c>
      <c r="C457" s="43" t="s">
        <v>58</v>
      </c>
      <c r="D457" s="44"/>
      <c r="E457" s="45"/>
      <c r="F457" s="90">
        <f t="shared" si="51"/>
        <v>0</v>
      </c>
      <c r="G457" s="91"/>
      <c r="H457" s="47">
        <f t="shared" si="50"/>
        <v>0</v>
      </c>
    </row>
    <row r="458" spans="1:8" x14ac:dyDescent="0.25">
      <c r="A458" s="41"/>
      <c r="B458" s="42">
        <v>321</v>
      </c>
      <c r="C458" s="43" t="s">
        <v>60</v>
      </c>
      <c r="D458" s="44"/>
      <c r="E458" s="45"/>
      <c r="F458" s="90">
        <f t="shared" si="51"/>
        <v>0</v>
      </c>
      <c r="G458" s="91"/>
      <c r="H458" s="47">
        <f t="shared" si="50"/>
        <v>0</v>
      </c>
    </row>
    <row r="459" spans="1:8" x14ac:dyDescent="0.25">
      <c r="A459" s="41"/>
      <c r="B459" s="42">
        <v>322</v>
      </c>
      <c r="C459" s="43" t="s">
        <v>62</v>
      </c>
      <c r="D459" s="44"/>
      <c r="E459" s="45"/>
      <c r="F459" s="90">
        <f t="shared" si="51"/>
        <v>0</v>
      </c>
      <c r="G459" s="91"/>
      <c r="H459" s="47">
        <f t="shared" si="50"/>
        <v>0</v>
      </c>
    </row>
    <row r="460" spans="1:8" ht="12.75" customHeight="1" x14ac:dyDescent="0.25">
      <c r="A460" s="41"/>
      <c r="B460" s="42">
        <v>323</v>
      </c>
      <c r="C460" s="43" t="s">
        <v>64</v>
      </c>
      <c r="D460" s="44"/>
      <c r="E460" s="45"/>
      <c r="F460" s="90">
        <f t="shared" si="51"/>
        <v>0</v>
      </c>
      <c r="G460" s="109"/>
      <c r="H460" s="47">
        <f t="shared" si="50"/>
        <v>0</v>
      </c>
    </row>
    <row r="461" spans="1:8" ht="25.5" customHeight="1" x14ac:dyDescent="0.25">
      <c r="A461" s="41"/>
      <c r="B461" s="42">
        <v>324</v>
      </c>
      <c r="C461" s="43" t="s">
        <v>65</v>
      </c>
      <c r="D461" s="44"/>
      <c r="E461" s="45"/>
      <c r="F461" s="90">
        <f t="shared" si="51"/>
        <v>0</v>
      </c>
      <c r="G461" s="86">
        <f>SUM(G462,G471)</f>
        <v>0</v>
      </c>
      <c r="H461" s="87">
        <f>SUM(H462,H471)</f>
        <v>0</v>
      </c>
    </row>
    <row r="462" spans="1:8" x14ac:dyDescent="0.25">
      <c r="A462" s="41"/>
      <c r="B462" s="42">
        <v>329</v>
      </c>
      <c r="C462" s="43" t="s">
        <v>67</v>
      </c>
      <c r="D462" s="44"/>
      <c r="E462" s="45"/>
      <c r="F462" s="90">
        <f t="shared" si="51"/>
        <v>0</v>
      </c>
      <c r="G462" s="89">
        <f>SUM(G463:G470)</f>
        <v>0</v>
      </c>
      <c r="H462" s="40">
        <f>SUM(H463:H470)</f>
        <v>0</v>
      </c>
    </row>
    <row r="463" spans="1:8" x14ac:dyDescent="0.25">
      <c r="A463" s="41"/>
      <c r="B463" s="42">
        <v>343</v>
      </c>
      <c r="C463" s="43" t="s">
        <v>69</v>
      </c>
      <c r="D463" s="44"/>
      <c r="E463" s="45"/>
      <c r="F463" s="90">
        <f t="shared" si="51"/>
        <v>0</v>
      </c>
      <c r="G463" s="91"/>
      <c r="H463" s="47">
        <f t="shared" ref="H463:H470" si="52">SUM(F463:G463)</f>
        <v>0</v>
      </c>
    </row>
    <row r="464" spans="1:8" ht="24.75" x14ac:dyDescent="0.25">
      <c r="A464" s="34" t="s">
        <v>17</v>
      </c>
      <c r="B464" s="35"/>
      <c r="C464" s="36" t="s">
        <v>33</v>
      </c>
      <c r="D464" s="37">
        <f>SUM(D465:D473)</f>
        <v>0</v>
      </c>
      <c r="E464" s="37">
        <f>SUM(E465:E473)</f>
        <v>0</v>
      </c>
      <c r="F464" s="88">
        <f>SUM(F465:F473)</f>
        <v>0</v>
      </c>
      <c r="G464" s="91"/>
      <c r="H464" s="47">
        <f t="shared" si="52"/>
        <v>0</v>
      </c>
    </row>
    <row r="465" spans="1:8" s="48" customFormat="1" ht="12" x14ac:dyDescent="0.2">
      <c r="A465" s="41"/>
      <c r="B465" s="42">
        <v>311</v>
      </c>
      <c r="C465" s="43" t="s">
        <v>54</v>
      </c>
      <c r="D465" s="44"/>
      <c r="E465" s="45"/>
      <c r="F465" s="90">
        <f t="shared" ref="F465:F473" si="53">SUM(D465:E465)</f>
        <v>0</v>
      </c>
      <c r="G465" s="91"/>
      <c r="H465" s="47">
        <f t="shared" si="52"/>
        <v>0</v>
      </c>
    </row>
    <row r="466" spans="1:8" s="48" customFormat="1" ht="12" x14ac:dyDescent="0.2">
      <c r="A466" s="41"/>
      <c r="B466" s="42">
        <v>313</v>
      </c>
      <c r="C466" s="43" t="s">
        <v>58</v>
      </c>
      <c r="D466" s="44"/>
      <c r="E466" s="45"/>
      <c r="F466" s="90">
        <f t="shared" si="53"/>
        <v>0</v>
      </c>
      <c r="G466" s="91"/>
      <c r="H466" s="47">
        <f t="shared" si="52"/>
        <v>0</v>
      </c>
    </row>
    <row r="467" spans="1:8" x14ac:dyDescent="0.25">
      <c r="A467" s="41"/>
      <c r="B467" s="42">
        <v>321</v>
      </c>
      <c r="C467" s="43" t="s">
        <v>60</v>
      </c>
      <c r="D467" s="44"/>
      <c r="E467" s="45"/>
      <c r="F467" s="90">
        <f t="shared" si="53"/>
        <v>0</v>
      </c>
      <c r="G467" s="91"/>
      <c r="H467" s="47">
        <f t="shared" si="52"/>
        <v>0</v>
      </c>
    </row>
    <row r="468" spans="1:8" x14ac:dyDescent="0.25">
      <c r="A468" s="41"/>
      <c r="B468" s="42">
        <v>322</v>
      </c>
      <c r="C468" s="43" t="s">
        <v>62</v>
      </c>
      <c r="D468" s="44"/>
      <c r="E468" s="45"/>
      <c r="F468" s="90">
        <f t="shared" si="53"/>
        <v>0</v>
      </c>
      <c r="G468" s="91"/>
      <c r="H468" s="47">
        <f t="shared" si="52"/>
        <v>0</v>
      </c>
    </row>
    <row r="469" spans="1:8" s="48" customFormat="1" ht="12" x14ac:dyDescent="0.2">
      <c r="A469" s="41"/>
      <c r="B469" s="42">
        <v>323</v>
      </c>
      <c r="C469" s="43" t="s">
        <v>64</v>
      </c>
      <c r="D469" s="44"/>
      <c r="E469" s="45"/>
      <c r="F469" s="90">
        <f t="shared" si="53"/>
        <v>0</v>
      </c>
      <c r="G469" s="91"/>
      <c r="H469" s="47">
        <f t="shared" si="52"/>
        <v>0</v>
      </c>
    </row>
    <row r="470" spans="1:8" ht="24.75" x14ac:dyDescent="0.25">
      <c r="A470" s="41"/>
      <c r="B470" s="42">
        <v>324</v>
      </c>
      <c r="C470" s="43" t="s">
        <v>65</v>
      </c>
      <c r="D470" s="44"/>
      <c r="E470" s="45"/>
      <c r="F470" s="90">
        <f t="shared" si="53"/>
        <v>0</v>
      </c>
      <c r="G470" s="91"/>
      <c r="H470" s="47">
        <f t="shared" si="52"/>
        <v>0</v>
      </c>
    </row>
    <row r="471" spans="1:8" x14ac:dyDescent="0.25">
      <c r="A471" s="41"/>
      <c r="B471" s="42">
        <v>329</v>
      </c>
      <c r="C471" s="43" t="s">
        <v>67</v>
      </c>
      <c r="D471" s="44"/>
      <c r="E471" s="45"/>
      <c r="F471" s="90">
        <f t="shared" si="53"/>
        <v>0</v>
      </c>
      <c r="G471" s="89">
        <f>SUM(G472:G480)</f>
        <v>0</v>
      </c>
      <c r="H471" s="40">
        <f>SUM(H472:H480)</f>
        <v>0</v>
      </c>
    </row>
    <row r="472" spans="1:8" x14ac:dyDescent="0.25">
      <c r="A472" s="41"/>
      <c r="B472" s="42">
        <v>343</v>
      </c>
      <c r="C472" s="43" t="s">
        <v>69</v>
      </c>
      <c r="D472" s="44"/>
      <c r="E472" s="45"/>
      <c r="F472" s="90">
        <f t="shared" si="53"/>
        <v>0</v>
      </c>
      <c r="G472" s="91"/>
      <c r="H472" s="47">
        <f t="shared" ref="H472:H480" si="54">SUM(F472:G472)</f>
        <v>0</v>
      </c>
    </row>
    <row r="473" spans="1:8" x14ac:dyDescent="0.25">
      <c r="A473" s="41"/>
      <c r="B473" s="42">
        <v>422</v>
      </c>
      <c r="C473" s="43" t="s">
        <v>100</v>
      </c>
      <c r="D473" s="44"/>
      <c r="E473" s="110"/>
      <c r="F473" s="90">
        <f t="shared" si="53"/>
        <v>0</v>
      </c>
      <c r="G473" s="91"/>
      <c r="H473" s="47">
        <f t="shared" si="54"/>
        <v>0</v>
      </c>
    </row>
    <row r="474" spans="1:8" x14ac:dyDescent="0.25">
      <c r="A474" s="81" t="s">
        <v>176</v>
      </c>
      <c r="B474" s="82"/>
      <c r="C474" s="83" t="s">
        <v>177</v>
      </c>
      <c r="D474" s="84">
        <f>SUM(D475,D484)</f>
        <v>0</v>
      </c>
      <c r="E474" s="84">
        <f>SUM(E475,E484)</f>
        <v>0</v>
      </c>
      <c r="F474" s="85">
        <f>SUM(F475,F484)</f>
        <v>0</v>
      </c>
      <c r="G474" s="91"/>
      <c r="H474" s="47">
        <f t="shared" si="54"/>
        <v>0</v>
      </c>
    </row>
    <row r="475" spans="1:8" ht="24.75" x14ac:dyDescent="0.25">
      <c r="A475" s="34" t="s">
        <v>17</v>
      </c>
      <c r="B475" s="35"/>
      <c r="C475" s="36" t="s">
        <v>159</v>
      </c>
      <c r="D475" s="37">
        <f>SUM(D476:D483)</f>
        <v>0</v>
      </c>
      <c r="E475" s="37">
        <f>SUM(E476:E483)</f>
        <v>0</v>
      </c>
      <c r="F475" s="88">
        <f>SUM(F476:F483)</f>
        <v>0</v>
      </c>
      <c r="G475" s="91"/>
      <c r="H475" s="47">
        <f t="shared" si="54"/>
        <v>0</v>
      </c>
    </row>
    <row r="476" spans="1:8" x14ac:dyDescent="0.25">
      <c r="A476" s="41"/>
      <c r="B476" s="42">
        <v>311</v>
      </c>
      <c r="C476" s="43" t="s">
        <v>54</v>
      </c>
      <c r="D476" s="44"/>
      <c r="E476" s="45"/>
      <c r="F476" s="90">
        <f t="shared" ref="F476:F483" si="55">SUM(D476:E476)</f>
        <v>0</v>
      </c>
      <c r="G476" s="91"/>
      <c r="H476" s="47">
        <f t="shared" si="54"/>
        <v>0</v>
      </c>
    </row>
    <row r="477" spans="1:8" x14ac:dyDescent="0.25">
      <c r="A477" s="41"/>
      <c r="B477" s="42">
        <v>313</v>
      </c>
      <c r="C477" s="43" t="s">
        <v>58</v>
      </c>
      <c r="D477" s="44"/>
      <c r="E477" s="45"/>
      <c r="F477" s="90">
        <f t="shared" si="55"/>
        <v>0</v>
      </c>
      <c r="G477" s="91"/>
      <c r="H477" s="47">
        <f t="shared" si="54"/>
        <v>0</v>
      </c>
    </row>
    <row r="478" spans="1:8" x14ac:dyDescent="0.25">
      <c r="A478" s="41"/>
      <c r="B478" s="42">
        <v>321</v>
      </c>
      <c r="C478" s="43" t="s">
        <v>60</v>
      </c>
      <c r="D478" s="44"/>
      <c r="E478" s="45"/>
      <c r="F478" s="90">
        <f t="shared" si="55"/>
        <v>0</v>
      </c>
      <c r="G478" s="91"/>
      <c r="H478" s="47">
        <f t="shared" si="54"/>
        <v>0</v>
      </c>
    </row>
    <row r="479" spans="1:8" x14ac:dyDescent="0.25">
      <c r="A479" s="41"/>
      <c r="B479" s="42">
        <v>322</v>
      </c>
      <c r="C479" s="43" t="s">
        <v>62</v>
      </c>
      <c r="D479" s="44"/>
      <c r="E479" s="45"/>
      <c r="F479" s="90">
        <f t="shared" si="55"/>
        <v>0</v>
      </c>
      <c r="G479" s="91"/>
      <c r="H479" s="47">
        <f t="shared" si="54"/>
        <v>0</v>
      </c>
    </row>
    <row r="480" spans="1:8" ht="12.75" customHeight="1" x14ac:dyDescent="0.25">
      <c r="A480" s="41"/>
      <c r="B480" s="42">
        <v>323</v>
      </c>
      <c r="C480" s="43" t="s">
        <v>64</v>
      </c>
      <c r="D480" s="44"/>
      <c r="E480" s="45"/>
      <c r="F480" s="90">
        <f t="shared" si="55"/>
        <v>0</v>
      </c>
      <c r="G480" s="109"/>
      <c r="H480" s="47">
        <f t="shared" si="54"/>
        <v>0</v>
      </c>
    </row>
    <row r="481" spans="1:8" ht="25.5" customHeight="1" x14ac:dyDescent="0.25">
      <c r="A481" s="41"/>
      <c r="B481" s="42">
        <v>324</v>
      </c>
      <c r="C481" s="43" t="s">
        <v>65</v>
      </c>
      <c r="D481" s="44"/>
      <c r="E481" s="45"/>
      <c r="F481" s="90">
        <f t="shared" si="55"/>
        <v>0</v>
      </c>
      <c r="G481" s="86">
        <f>SUM(G482,G491)</f>
        <v>0</v>
      </c>
      <c r="H481" s="87">
        <f>SUM(H482,H491)</f>
        <v>0</v>
      </c>
    </row>
    <row r="482" spans="1:8" x14ac:dyDescent="0.25">
      <c r="A482" s="41"/>
      <c r="B482" s="42">
        <v>329</v>
      </c>
      <c r="C482" s="43" t="s">
        <v>67</v>
      </c>
      <c r="D482" s="44"/>
      <c r="E482" s="45"/>
      <c r="F482" s="90">
        <f t="shared" si="55"/>
        <v>0</v>
      </c>
      <c r="G482" s="89">
        <f>SUM(G483:G490)</f>
        <v>0</v>
      </c>
      <c r="H482" s="40">
        <f>SUM(H483:H490)</f>
        <v>0</v>
      </c>
    </row>
    <row r="483" spans="1:8" x14ac:dyDescent="0.25">
      <c r="A483" s="41"/>
      <c r="B483" s="42">
        <v>343</v>
      </c>
      <c r="C483" s="43" t="s">
        <v>69</v>
      </c>
      <c r="D483" s="44"/>
      <c r="E483" s="45"/>
      <c r="F483" s="90">
        <f t="shared" si="55"/>
        <v>0</v>
      </c>
      <c r="G483" s="91"/>
      <c r="H483" s="47">
        <f t="shared" ref="H483:H490" si="56">SUM(F483:G483)</f>
        <v>0</v>
      </c>
    </row>
    <row r="484" spans="1:8" ht="24.75" x14ac:dyDescent="0.25">
      <c r="A484" s="34" t="s">
        <v>17</v>
      </c>
      <c r="B484" s="35"/>
      <c r="C484" s="36" t="s">
        <v>33</v>
      </c>
      <c r="D484" s="37">
        <f>SUM(D485:D493)</f>
        <v>0</v>
      </c>
      <c r="E484" s="37">
        <f>SUM(E485:E493)</f>
        <v>0</v>
      </c>
      <c r="F484" s="88">
        <f>SUM(F485:F493)</f>
        <v>0</v>
      </c>
      <c r="G484" s="91"/>
      <c r="H484" s="47">
        <f t="shared" si="56"/>
        <v>0</v>
      </c>
    </row>
    <row r="485" spans="1:8" s="48" customFormat="1" ht="12" x14ac:dyDescent="0.2">
      <c r="A485" s="41"/>
      <c r="B485" s="42">
        <v>311</v>
      </c>
      <c r="C485" s="43" t="s">
        <v>54</v>
      </c>
      <c r="D485" s="44"/>
      <c r="E485" s="45"/>
      <c r="F485" s="90">
        <f t="shared" ref="F485:F493" si="57">SUM(D485:E485)</f>
        <v>0</v>
      </c>
      <c r="G485" s="91"/>
      <c r="H485" s="47">
        <f t="shared" si="56"/>
        <v>0</v>
      </c>
    </row>
    <row r="486" spans="1:8" s="48" customFormat="1" ht="12" x14ac:dyDescent="0.2">
      <c r="A486" s="41"/>
      <c r="B486" s="42">
        <v>313</v>
      </c>
      <c r="C486" s="43" t="s">
        <v>58</v>
      </c>
      <c r="D486" s="44"/>
      <c r="E486" s="45"/>
      <c r="F486" s="90">
        <f t="shared" si="57"/>
        <v>0</v>
      </c>
      <c r="G486" s="91"/>
      <c r="H486" s="47">
        <f t="shared" si="56"/>
        <v>0</v>
      </c>
    </row>
    <row r="487" spans="1:8" x14ac:dyDescent="0.25">
      <c r="A487" s="41"/>
      <c r="B487" s="42">
        <v>321</v>
      </c>
      <c r="C487" s="43" t="s">
        <v>60</v>
      </c>
      <c r="D487" s="44"/>
      <c r="E487" s="45"/>
      <c r="F487" s="90">
        <f t="shared" si="57"/>
        <v>0</v>
      </c>
      <c r="G487" s="91"/>
      <c r="H487" s="47">
        <f t="shared" si="56"/>
        <v>0</v>
      </c>
    </row>
    <row r="488" spans="1:8" x14ac:dyDescent="0.25">
      <c r="A488" s="41"/>
      <c r="B488" s="42">
        <v>322</v>
      </c>
      <c r="C488" s="43" t="s">
        <v>62</v>
      </c>
      <c r="D488" s="44"/>
      <c r="E488" s="45"/>
      <c r="F488" s="90">
        <f t="shared" si="57"/>
        <v>0</v>
      </c>
      <c r="G488" s="91"/>
      <c r="H488" s="47">
        <f t="shared" si="56"/>
        <v>0</v>
      </c>
    </row>
    <row r="489" spans="1:8" s="48" customFormat="1" ht="12" x14ac:dyDescent="0.2">
      <c r="A489" s="41"/>
      <c r="B489" s="42">
        <v>323</v>
      </c>
      <c r="C489" s="43" t="s">
        <v>64</v>
      </c>
      <c r="D489" s="44"/>
      <c r="E489" s="45"/>
      <c r="F489" s="90">
        <f t="shared" si="57"/>
        <v>0</v>
      </c>
      <c r="G489" s="91"/>
      <c r="H489" s="47">
        <f t="shared" si="56"/>
        <v>0</v>
      </c>
    </row>
    <row r="490" spans="1:8" ht="24.75" x14ac:dyDescent="0.25">
      <c r="A490" s="41"/>
      <c r="B490" s="42">
        <v>324</v>
      </c>
      <c r="C490" s="43" t="s">
        <v>65</v>
      </c>
      <c r="D490" s="44"/>
      <c r="E490" s="45"/>
      <c r="F490" s="90">
        <f t="shared" si="57"/>
        <v>0</v>
      </c>
      <c r="G490" s="91"/>
      <c r="H490" s="47">
        <f t="shared" si="56"/>
        <v>0</v>
      </c>
    </row>
    <row r="491" spans="1:8" x14ac:dyDescent="0.25">
      <c r="A491" s="41"/>
      <c r="B491" s="42">
        <v>329</v>
      </c>
      <c r="C491" s="43" t="s">
        <v>67</v>
      </c>
      <c r="D491" s="44"/>
      <c r="E491" s="45"/>
      <c r="F491" s="90">
        <f t="shared" si="57"/>
        <v>0</v>
      </c>
      <c r="G491" s="89">
        <f>SUM(G492:G500)</f>
        <v>0</v>
      </c>
      <c r="H491" s="40">
        <f>SUM(H492:H500)</f>
        <v>0</v>
      </c>
    </row>
    <row r="492" spans="1:8" x14ac:dyDescent="0.25">
      <c r="A492" s="41"/>
      <c r="B492" s="42">
        <v>343</v>
      </c>
      <c r="C492" s="43" t="s">
        <v>69</v>
      </c>
      <c r="D492" s="44"/>
      <c r="E492" s="45"/>
      <c r="F492" s="90">
        <f t="shared" si="57"/>
        <v>0</v>
      </c>
      <c r="G492" s="91"/>
      <c r="H492" s="47">
        <f t="shared" ref="H492:H500" si="58">SUM(F492:G492)</f>
        <v>0</v>
      </c>
    </row>
    <row r="493" spans="1:8" x14ac:dyDescent="0.25">
      <c r="A493" s="41"/>
      <c r="B493" s="42">
        <v>422</v>
      </c>
      <c r="C493" s="43" t="s">
        <v>100</v>
      </c>
      <c r="D493" s="44"/>
      <c r="E493" s="110"/>
      <c r="F493" s="90">
        <f t="shared" si="57"/>
        <v>0</v>
      </c>
      <c r="G493" s="91"/>
      <c r="H493" s="47">
        <f t="shared" si="58"/>
        <v>0</v>
      </c>
    </row>
    <row r="494" spans="1:8" x14ac:dyDescent="0.25">
      <c r="A494" s="81" t="s">
        <v>178</v>
      </c>
      <c r="B494" s="82"/>
      <c r="C494" s="83" t="s">
        <v>179</v>
      </c>
      <c r="D494" s="84">
        <f>SUM(D495,D504)</f>
        <v>0</v>
      </c>
      <c r="E494" s="84">
        <f>SUM(E495,E504)</f>
        <v>0</v>
      </c>
      <c r="F494" s="85">
        <f>SUM(F495,F504)</f>
        <v>0</v>
      </c>
      <c r="G494" s="91"/>
      <c r="H494" s="47">
        <f t="shared" si="58"/>
        <v>0</v>
      </c>
    </row>
    <row r="495" spans="1:8" ht="24.75" x14ac:dyDescent="0.25">
      <c r="A495" s="34" t="s">
        <v>17</v>
      </c>
      <c r="B495" s="35"/>
      <c r="C495" s="36" t="s">
        <v>159</v>
      </c>
      <c r="D495" s="37">
        <f>SUM(D496:D503)</f>
        <v>0</v>
      </c>
      <c r="E495" s="37">
        <f>SUM(E496:E503)</f>
        <v>0</v>
      </c>
      <c r="F495" s="88">
        <f>SUM(F496:F503)</f>
        <v>0</v>
      </c>
      <c r="G495" s="91"/>
      <c r="H495" s="47">
        <f t="shared" si="58"/>
        <v>0</v>
      </c>
    </row>
    <row r="496" spans="1:8" x14ac:dyDescent="0.25">
      <c r="A496" s="41"/>
      <c r="B496" s="42">
        <v>311</v>
      </c>
      <c r="C496" s="43" t="s">
        <v>54</v>
      </c>
      <c r="D496" s="44"/>
      <c r="E496" s="45"/>
      <c r="F496" s="90">
        <f t="shared" ref="F496:F503" si="59">SUM(D496:E496)</f>
        <v>0</v>
      </c>
      <c r="G496" s="91"/>
      <c r="H496" s="47">
        <f t="shared" si="58"/>
        <v>0</v>
      </c>
    </row>
    <row r="497" spans="1:8" x14ac:dyDescent="0.25">
      <c r="A497" s="41"/>
      <c r="B497" s="42">
        <v>313</v>
      </c>
      <c r="C497" s="43" t="s">
        <v>58</v>
      </c>
      <c r="D497" s="44"/>
      <c r="E497" s="45"/>
      <c r="F497" s="90">
        <f t="shared" si="59"/>
        <v>0</v>
      </c>
      <c r="G497" s="91"/>
      <c r="H497" s="47">
        <f t="shared" si="58"/>
        <v>0</v>
      </c>
    </row>
    <row r="498" spans="1:8" x14ac:dyDescent="0.25">
      <c r="A498" s="41"/>
      <c r="B498" s="42">
        <v>321</v>
      </c>
      <c r="C498" s="43" t="s">
        <v>60</v>
      </c>
      <c r="D498" s="44"/>
      <c r="E498" s="45"/>
      <c r="F498" s="90">
        <f t="shared" si="59"/>
        <v>0</v>
      </c>
      <c r="G498" s="91"/>
      <c r="H498" s="47">
        <f t="shared" si="58"/>
        <v>0</v>
      </c>
    </row>
    <row r="499" spans="1:8" x14ac:dyDescent="0.25">
      <c r="A499" s="41"/>
      <c r="B499" s="42">
        <v>322</v>
      </c>
      <c r="C499" s="43" t="s">
        <v>62</v>
      </c>
      <c r="D499" s="44"/>
      <c r="E499" s="45"/>
      <c r="F499" s="90">
        <f t="shared" si="59"/>
        <v>0</v>
      </c>
      <c r="G499" s="91"/>
      <c r="H499" s="47">
        <f t="shared" si="58"/>
        <v>0</v>
      </c>
    </row>
    <row r="500" spans="1:8" ht="12.75" customHeight="1" x14ac:dyDescent="0.25">
      <c r="A500" s="41"/>
      <c r="B500" s="42">
        <v>323</v>
      </c>
      <c r="C500" s="43" t="s">
        <v>64</v>
      </c>
      <c r="D500" s="44"/>
      <c r="E500" s="45"/>
      <c r="F500" s="90">
        <f t="shared" si="59"/>
        <v>0</v>
      </c>
      <c r="G500" s="112"/>
      <c r="H500" s="47">
        <f t="shared" si="58"/>
        <v>0</v>
      </c>
    </row>
    <row r="501" spans="1:8" ht="25.5" customHeight="1" x14ac:dyDescent="0.25">
      <c r="A501" s="41"/>
      <c r="B501" s="42">
        <v>324</v>
      </c>
      <c r="C501" s="43" t="s">
        <v>65</v>
      </c>
      <c r="D501" s="44"/>
      <c r="E501" s="45"/>
      <c r="F501" s="90">
        <f t="shared" si="59"/>
        <v>0</v>
      </c>
      <c r="G501" s="86">
        <f>SUM(G502,G511)</f>
        <v>0</v>
      </c>
      <c r="H501" s="87">
        <f>SUM(H502,H511)</f>
        <v>0</v>
      </c>
    </row>
    <row r="502" spans="1:8" x14ac:dyDescent="0.25">
      <c r="A502" s="41"/>
      <c r="B502" s="42">
        <v>329</v>
      </c>
      <c r="C502" s="43" t="s">
        <v>67</v>
      </c>
      <c r="D502" s="44"/>
      <c r="E502" s="45"/>
      <c r="F502" s="90">
        <f t="shared" si="59"/>
        <v>0</v>
      </c>
      <c r="G502" s="89">
        <f>SUM(G503:G510)</f>
        <v>0</v>
      </c>
      <c r="H502" s="40">
        <f>SUM(H503:H510)</f>
        <v>0</v>
      </c>
    </row>
    <row r="503" spans="1:8" x14ac:dyDescent="0.25">
      <c r="A503" s="41"/>
      <c r="B503" s="42">
        <v>343</v>
      </c>
      <c r="C503" s="43" t="s">
        <v>69</v>
      </c>
      <c r="D503" s="44"/>
      <c r="E503" s="45"/>
      <c r="F503" s="90">
        <f t="shared" si="59"/>
        <v>0</v>
      </c>
      <c r="G503" s="91"/>
      <c r="H503" s="47">
        <f t="shared" ref="H503:H510" si="60">SUM(F503:G503)</f>
        <v>0</v>
      </c>
    </row>
    <row r="504" spans="1:8" ht="24.75" x14ac:dyDescent="0.25">
      <c r="A504" s="34" t="s">
        <v>17</v>
      </c>
      <c r="B504" s="35"/>
      <c r="C504" s="36" t="s">
        <v>33</v>
      </c>
      <c r="D504" s="37">
        <f>SUM(D505:D513)</f>
        <v>0</v>
      </c>
      <c r="E504" s="37">
        <f>SUM(E505:E513)</f>
        <v>0</v>
      </c>
      <c r="F504" s="88">
        <f>SUM(F505:F513)</f>
        <v>0</v>
      </c>
      <c r="G504" s="91"/>
      <c r="H504" s="47">
        <f t="shared" si="60"/>
        <v>0</v>
      </c>
    </row>
    <row r="505" spans="1:8" s="48" customFormat="1" ht="12" x14ac:dyDescent="0.2">
      <c r="A505" s="41"/>
      <c r="B505" s="42">
        <v>311</v>
      </c>
      <c r="C505" s="43" t="s">
        <v>54</v>
      </c>
      <c r="D505" s="44"/>
      <c r="E505" s="45"/>
      <c r="F505" s="90">
        <f t="shared" ref="F505:F513" si="61">SUM(D505:E505)</f>
        <v>0</v>
      </c>
      <c r="G505" s="91"/>
      <c r="H505" s="47">
        <f t="shared" si="60"/>
        <v>0</v>
      </c>
    </row>
    <row r="506" spans="1:8" s="48" customFormat="1" ht="12" x14ac:dyDescent="0.2">
      <c r="A506" s="41"/>
      <c r="B506" s="42">
        <v>313</v>
      </c>
      <c r="C506" s="43" t="s">
        <v>58</v>
      </c>
      <c r="D506" s="44"/>
      <c r="E506" s="45"/>
      <c r="F506" s="90">
        <f t="shared" si="61"/>
        <v>0</v>
      </c>
      <c r="G506" s="91"/>
      <c r="H506" s="47">
        <f t="shared" si="60"/>
        <v>0</v>
      </c>
    </row>
    <row r="507" spans="1:8" x14ac:dyDescent="0.25">
      <c r="A507" s="41"/>
      <c r="B507" s="42">
        <v>321</v>
      </c>
      <c r="C507" s="43" t="s">
        <v>60</v>
      </c>
      <c r="D507" s="44"/>
      <c r="E507" s="45"/>
      <c r="F507" s="90">
        <f t="shared" si="61"/>
        <v>0</v>
      </c>
      <c r="G507" s="91"/>
      <c r="H507" s="47">
        <f t="shared" si="60"/>
        <v>0</v>
      </c>
    </row>
    <row r="508" spans="1:8" x14ac:dyDescent="0.25">
      <c r="A508" s="41"/>
      <c r="B508" s="42">
        <v>322</v>
      </c>
      <c r="C508" s="43" t="s">
        <v>62</v>
      </c>
      <c r="D508" s="44"/>
      <c r="E508" s="45"/>
      <c r="F508" s="90">
        <f t="shared" si="61"/>
        <v>0</v>
      </c>
      <c r="G508" s="91"/>
      <c r="H508" s="47">
        <f t="shared" si="60"/>
        <v>0</v>
      </c>
    </row>
    <row r="509" spans="1:8" s="48" customFormat="1" ht="12" x14ac:dyDescent="0.2">
      <c r="A509" s="41"/>
      <c r="B509" s="42">
        <v>323</v>
      </c>
      <c r="C509" s="43" t="s">
        <v>64</v>
      </c>
      <c r="D509" s="44"/>
      <c r="E509" s="45"/>
      <c r="F509" s="90">
        <f t="shared" si="61"/>
        <v>0</v>
      </c>
      <c r="G509" s="91"/>
      <c r="H509" s="47">
        <f t="shared" si="60"/>
        <v>0</v>
      </c>
    </row>
    <row r="510" spans="1:8" ht="24.75" x14ac:dyDescent="0.25">
      <c r="A510" s="41"/>
      <c r="B510" s="42">
        <v>324</v>
      </c>
      <c r="C510" s="43" t="s">
        <v>65</v>
      </c>
      <c r="D510" s="44"/>
      <c r="E510" s="45"/>
      <c r="F510" s="90">
        <f t="shared" si="61"/>
        <v>0</v>
      </c>
      <c r="G510" s="91"/>
      <c r="H510" s="47">
        <f t="shared" si="60"/>
        <v>0</v>
      </c>
    </row>
    <row r="511" spans="1:8" x14ac:dyDescent="0.25">
      <c r="A511" s="41"/>
      <c r="B511" s="42">
        <v>329</v>
      </c>
      <c r="C511" s="43" t="s">
        <v>67</v>
      </c>
      <c r="D511" s="44"/>
      <c r="E511" s="45"/>
      <c r="F511" s="90">
        <f t="shared" si="61"/>
        <v>0</v>
      </c>
      <c r="G511" s="89">
        <f>SUM(G512:G520)</f>
        <v>0</v>
      </c>
      <c r="H511" s="40">
        <f>SUM(H512:H520)</f>
        <v>0</v>
      </c>
    </row>
    <row r="512" spans="1:8" x14ac:dyDescent="0.25">
      <c r="A512" s="41"/>
      <c r="B512" s="42">
        <v>343</v>
      </c>
      <c r="C512" s="43" t="s">
        <v>69</v>
      </c>
      <c r="D512" s="44"/>
      <c r="E512" s="45"/>
      <c r="F512" s="90">
        <f t="shared" si="61"/>
        <v>0</v>
      </c>
      <c r="G512" s="91"/>
      <c r="H512" s="47">
        <f t="shared" ref="H512:H520" si="62">SUM(F512:G512)</f>
        <v>0</v>
      </c>
    </row>
    <row r="513" spans="1:8" x14ac:dyDescent="0.25">
      <c r="A513" s="49"/>
      <c r="B513" s="50">
        <v>422</v>
      </c>
      <c r="C513" s="51" t="s">
        <v>100</v>
      </c>
      <c r="D513" s="52"/>
      <c r="E513" s="113"/>
      <c r="F513" s="114">
        <f t="shared" si="61"/>
        <v>0</v>
      </c>
      <c r="G513" s="91"/>
      <c r="H513" s="47">
        <f t="shared" si="62"/>
        <v>0</v>
      </c>
    </row>
    <row r="514" spans="1:8" x14ac:dyDescent="0.25">
      <c r="A514" s="81" t="s">
        <v>180</v>
      </c>
      <c r="B514" s="82"/>
      <c r="C514" s="83" t="s">
        <v>181</v>
      </c>
      <c r="D514" s="84">
        <f>SUM(D515,D524)</f>
        <v>0</v>
      </c>
      <c r="E514" s="84">
        <f>SUM(E515,E524)</f>
        <v>0</v>
      </c>
      <c r="F514" s="85">
        <f>SUM(F515,F524)</f>
        <v>0</v>
      </c>
      <c r="G514" s="91"/>
      <c r="H514" s="47">
        <f t="shared" si="62"/>
        <v>0</v>
      </c>
    </row>
    <row r="515" spans="1:8" ht="24.75" x14ac:dyDescent="0.25">
      <c r="A515" s="34" t="s">
        <v>17</v>
      </c>
      <c r="B515" s="35"/>
      <c r="C515" s="36" t="s">
        <v>159</v>
      </c>
      <c r="D515" s="37">
        <f>SUM(D516:D523)</f>
        <v>0</v>
      </c>
      <c r="E515" s="37">
        <f>SUM(E516:E523)</f>
        <v>0</v>
      </c>
      <c r="F515" s="88">
        <f>SUM(F516:F523)</f>
        <v>0</v>
      </c>
      <c r="G515" s="91"/>
      <c r="H515" s="47">
        <f t="shared" si="62"/>
        <v>0</v>
      </c>
    </row>
    <row r="516" spans="1:8" x14ac:dyDescent="0.25">
      <c r="A516" s="41"/>
      <c r="B516" s="42">
        <v>311</v>
      </c>
      <c r="C516" s="43" t="s">
        <v>54</v>
      </c>
      <c r="D516" s="44"/>
      <c r="E516" s="45"/>
      <c r="F516" s="90">
        <f t="shared" ref="F516:F523" si="63">SUM(D516:E516)</f>
        <v>0</v>
      </c>
      <c r="G516" s="91"/>
      <c r="H516" s="47">
        <f t="shared" si="62"/>
        <v>0</v>
      </c>
    </row>
    <row r="517" spans="1:8" x14ac:dyDescent="0.25">
      <c r="A517" s="41"/>
      <c r="B517" s="42">
        <v>313</v>
      </c>
      <c r="C517" s="43" t="s">
        <v>58</v>
      </c>
      <c r="D517" s="44"/>
      <c r="E517" s="45"/>
      <c r="F517" s="90">
        <f t="shared" si="63"/>
        <v>0</v>
      </c>
      <c r="G517" s="91"/>
      <c r="H517" s="47">
        <f t="shared" si="62"/>
        <v>0</v>
      </c>
    </row>
    <row r="518" spans="1:8" x14ac:dyDescent="0.25">
      <c r="A518" s="41"/>
      <c r="B518" s="42">
        <v>321</v>
      </c>
      <c r="C518" s="43" t="s">
        <v>60</v>
      </c>
      <c r="D518" s="44"/>
      <c r="E518" s="45"/>
      <c r="F518" s="90">
        <f t="shared" si="63"/>
        <v>0</v>
      </c>
      <c r="G518" s="91"/>
      <c r="H518" s="47">
        <f t="shared" si="62"/>
        <v>0</v>
      </c>
    </row>
    <row r="519" spans="1:8" x14ac:dyDescent="0.25">
      <c r="A519" s="41"/>
      <c r="B519" s="42">
        <v>322</v>
      </c>
      <c r="C519" s="43" t="s">
        <v>62</v>
      </c>
      <c r="D519" s="44"/>
      <c r="E519" s="45"/>
      <c r="F519" s="90">
        <f t="shared" si="63"/>
        <v>0</v>
      </c>
      <c r="G519" s="91"/>
      <c r="H519" s="47">
        <f t="shared" si="62"/>
        <v>0</v>
      </c>
    </row>
    <row r="520" spans="1:8" ht="12.75" customHeight="1" x14ac:dyDescent="0.25">
      <c r="A520" s="41"/>
      <c r="B520" s="42">
        <v>323</v>
      </c>
      <c r="C520" s="43" t="s">
        <v>64</v>
      </c>
      <c r="D520" s="44"/>
      <c r="E520" s="45"/>
      <c r="F520" s="90">
        <f t="shared" si="63"/>
        <v>0</v>
      </c>
      <c r="G520" s="115"/>
      <c r="H520" s="116">
        <f t="shared" si="62"/>
        <v>0</v>
      </c>
    </row>
    <row r="521" spans="1:8" ht="25.5" customHeight="1" x14ac:dyDescent="0.25">
      <c r="A521" s="41"/>
      <c r="B521" s="42">
        <v>324</v>
      </c>
      <c r="C521" s="43" t="s">
        <v>65</v>
      </c>
      <c r="D521" s="44"/>
      <c r="E521" s="45"/>
      <c r="F521" s="90">
        <f t="shared" si="63"/>
        <v>0</v>
      </c>
      <c r="G521" s="117">
        <f>SUM(G522,G524,G526,G528,G530)</f>
        <v>0</v>
      </c>
      <c r="H521" s="87">
        <f>SUM(H522,H524,H526,H528,H530)</f>
        <v>0</v>
      </c>
    </row>
    <row r="522" spans="1:8" x14ac:dyDescent="0.25">
      <c r="A522" s="41"/>
      <c r="B522" s="42">
        <v>329</v>
      </c>
      <c r="C522" s="43" t="s">
        <v>67</v>
      </c>
      <c r="D522" s="44"/>
      <c r="E522" s="45"/>
      <c r="F522" s="90">
        <f t="shared" si="63"/>
        <v>0</v>
      </c>
      <c r="G522" s="97">
        <f>SUM(G523:G523)</f>
        <v>0</v>
      </c>
      <c r="H522" s="98">
        <f>SUM(H523:H523)</f>
        <v>0</v>
      </c>
    </row>
    <row r="523" spans="1:8" x14ac:dyDescent="0.25">
      <c r="A523" s="41"/>
      <c r="B523" s="42">
        <v>343</v>
      </c>
      <c r="C523" s="43" t="s">
        <v>69</v>
      </c>
      <c r="D523" s="44"/>
      <c r="E523" s="45"/>
      <c r="F523" s="90">
        <f t="shared" si="63"/>
        <v>0</v>
      </c>
      <c r="G523" s="118"/>
      <c r="H523" s="47">
        <f>SUM(F523:G523)</f>
        <v>0</v>
      </c>
    </row>
    <row r="524" spans="1:8" ht="24.75" x14ac:dyDescent="0.25">
      <c r="A524" s="34" t="s">
        <v>17</v>
      </c>
      <c r="B524" s="35"/>
      <c r="C524" s="36" t="s">
        <v>33</v>
      </c>
      <c r="D524" s="37">
        <f>SUM(D525:D533)</f>
        <v>0</v>
      </c>
      <c r="E524" s="37">
        <f>SUM(E525:E533)</f>
        <v>0</v>
      </c>
      <c r="F524" s="88">
        <f>SUM(F525:F533)</f>
        <v>0</v>
      </c>
      <c r="G524" s="97">
        <f>SUM(G525:G525)</f>
        <v>0</v>
      </c>
      <c r="H524" s="98">
        <f>SUM(H525:H525)</f>
        <v>0</v>
      </c>
    </row>
    <row r="525" spans="1:8" x14ac:dyDescent="0.25">
      <c r="A525" s="41"/>
      <c r="B525" s="42">
        <v>311</v>
      </c>
      <c r="C525" s="43" t="s">
        <v>54</v>
      </c>
      <c r="D525" s="44"/>
      <c r="E525" s="45"/>
      <c r="F525" s="90">
        <f t="shared" ref="F525:F533" si="64">SUM(D525:E525)</f>
        <v>0</v>
      </c>
      <c r="G525" s="118"/>
      <c r="H525" s="47">
        <f>SUM(F525:G525)</f>
        <v>0</v>
      </c>
    </row>
    <row r="526" spans="1:8" x14ac:dyDescent="0.25">
      <c r="A526" s="41"/>
      <c r="B526" s="42">
        <v>313</v>
      </c>
      <c r="C526" s="43" t="s">
        <v>58</v>
      </c>
      <c r="D526" s="44"/>
      <c r="E526" s="45"/>
      <c r="F526" s="90">
        <f t="shared" si="64"/>
        <v>0</v>
      </c>
      <c r="G526" s="39">
        <f>SUM(G527)</f>
        <v>0</v>
      </c>
      <c r="H526" s="40">
        <f>SUM(H527)</f>
        <v>0</v>
      </c>
    </row>
    <row r="527" spans="1:8" x14ac:dyDescent="0.25">
      <c r="A527" s="41"/>
      <c r="B527" s="42">
        <v>321</v>
      </c>
      <c r="C527" s="43" t="s">
        <v>60</v>
      </c>
      <c r="D527" s="44"/>
      <c r="E527" s="45"/>
      <c r="F527" s="90">
        <f t="shared" si="64"/>
        <v>0</v>
      </c>
      <c r="G527" s="118"/>
      <c r="H527" s="47">
        <f>SUM(F527:G527)</f>
        <v>0</v>
      </c>
    </row>
    <row r="528" spans="1:8" s="48" customFormat="1" ht="12" x14ac:dyDescent="0.2">
      <c r="A528" s="41"/>
      <c r="B528" s="42">
        <v>322</v>
      </c>
      <c r="C528" s="43" t="s">
        <v>62</v>
      </c>
      <c r="D528" s="44"/>
      <c r="E528" s="45"/>
      <c r="F528" s="90">
        <f t="shared" si="64"/>
        <v>0</v>
      </c>
      <c r="G528" s="39">
        <f>SUM(G529)</f>
        <v>0</v>
      </c>
      <c r="H528" s="40">
        <f>SUM(H529)</f>
        <v>0</v>
      </c>
    </row>
    <row r="529" spans="1:8" x14ac:dyDescent="0.25">
      <c r="A529" s="41"/>
      <c r="B529" s="42">
        <v>323</v>
      </c>
      <c r="C529" s="43" t="s">
        <v>64</v>
      </c>
      <c r="D529" s="44"/>
      <c r="E529" s="45"/>
      <c r="F529" s="90">
        <f t="shared" si="64"/>
        <v>0</v>
      </c>
      <c r="G529" s="118"/>
      <c r="H529" s="47">
        <f>SUM(F529:G529)</f>
        <v>0</v>
      </c>
    </row>
    <row r="530" spans="1:8" ht="24.75" x14ac:dyDescent="0.25">
      <c r="A530" s="41"/>
      <c r="B530" s="42">
        <v>324</v>
      </c>
      <c r="C530" s="43" t="s">
        <v>65</v>
      </c>
      <c r="D530" s="44"/>
      <c r="E530" s="45"/>
      <c r="F530" s="90">
        <f t="shared" si="64"/>
        <v>0</v>
      </c>
      <c r="G530" s="39">
        <f>SUM(G531)</f>
        <v>0</v>
      </c>
      <c r="H530" s="40">
        <f>SUM(H531)</f>
        <v>0</v>
      </c>
    </row>
    <row r="531" spans="1:8" x14ac:dyDescent="0.25">
      <c r="A531" s="41"/>
      <c r="B531" s="42">
        <v>329</v>
      </c>
      <c r="C531" s="43" t="s">
        <v>67</v>
      </c>
      <c r="D531" s="44"/>
      <c r="E531" s="45"/>
      <c r="F531" s="90">
        <f t="shared" si="64"/>
        <v>0</v>
      </c>
      <c r="G531" s="91"/>
      <c r="H531" s="47">
        <f>SUM(F531:G531)</f>
        <v>0</v>
      </c>
    </row>
    <row r="532" spans="1:8" ht="25.5" customHeight="1" x14ac:dyDescent="0.25">
      <c r="A532" s="41"/>
      <c r="B532" s="42">
        <v>343</v>
      </c>
      <c r="C532" s="43" t="s">
        <v>69</v>
      </c>
      <c r="D532" s="44"/>
      <c r="E532" s="45"/>
      <c r="F532" s="90">
        <f t="shared" si="64"/>
        <v>0</v>
      </c>
      <c r="G532" s="86">
        <f>SUM(G533,G542)</f>
        <v>0</v>
      </c>
      <c r="H532" s="87">
        <f>SUM(H533,H542)</f>
        <v>0</v>
      </c>
    </row>
    <row r="533" spans="1:8" x14ac:dyDescent="0.25">
      <c r="A533" s="119"/>
      <c r="B533" s="120">
        <v>422</v>
      </c>
      <c r="C533" s="121" t="s">
        <v>100</v>
      </c>
      <c r="D533" s="122"/>
      <c r="E533" s="123"/>
      <c r="F533" s="124">
        <f t="shared" si="64"/>
        <v>0</v>
      </c>
      <c r="G533" s="89">
        <f>SUM(G534:G541)</f>
        <v>0</v>
      </c>
      <c r="H533" s="40">
        <f>SUM(H534:H541)</f>
        <v>0</v>
      </c>
    </row>
    <row r="534" spans="1:8" x14ac:dyDescent="0.25">
      <c r="A534" s="81" t="s">
        <v>182</v>
      </c>
      <c r="B534" s="82"/>
      <c r="C534" s="83" t="s">
        <v>183</v>
      </c>
      <c r="D534" s="84">
        <f>SUM(D535,D537,D539,D541,D543)</f>
        <v>19652.059999999998</v>
      </c>
      <c r="E534" s="84">
        <f>SUM(E535,E537,E539,E541,E543)</f>
        <v>0</v>
      </c>
      <c r="F534" s="84">
        <f>SUM(F535,F537,F539,F541,F543)</f>
        <v>0</v>
      </c>
      <c r="G534" s="91"/>
      <c r="H534" s="47">
        <f t="shared" ref="H534:H541" si="65">SUM(F534:G534)</f>
        <v>0</v>
      </c>
    </row>
    <row r="535" spans="1:8" x14ac:dyDescent="0.25">
      <c r="A535" s="92" t="s">
        <v>17</v>
      </c>
      <c r="B535" s="93"/>
      <c r="C535" s="94" t="s">
        <v>104</v>
      </c>
      <c r="D535" s="95">
        <f>SUM(D536:D536)</f>
        <v>3930.41</v>
      </c>
      <c r="E535" s="95">
        <f>SUM(E536:E536)</f>
        <v>0</v>
      </c>
      <c r="F535" s="96">
        <f>SUM(F536:F536)</f>
        <v>0</v>
      </c>
      <c r="G535" s="91"/>
      <c r="H535" s="47">
        <f t="shared" si="65"/>
        <v>0</v>
      </c>
    </row>
    <row r="536" spans="1:8" s="48" customFormat="1" ht="12" x14ac:dyDescent="0.2">
      <c r="A536" s="41" t="s">
        <v>184</v>
      </c>
      <c r="B536" s="42">
        <v>322</v>
      </c>
      <c r="C536" s="43" t="s">
        <v>62</v>
      </c>
      <c r="D536" s="44">
        <v>3930.41</v>
      </c>
      <c r="E536" s="45"/>
      <c r="F536" s="44"/>
      <c r="G536" s="91"/>
      <c r="H536" s="47">
        <f t="shared" si="65"/>
        <v>0</v>
      </c>
    </row>
    <row r="537" spans="1:8" s="48" customFormat="1" ht="12" x14ac:dyDescent="0.2">
      <c r="A537" s="92" t="s">
        <v>17</v>
      </c>
      <c r="B537" s="93"/>
      <c r="C537" s="94" t="s">
        <v>152</v>
      </c>
      <c r="D537" s="95">
        <f>SUM(D538:D538)</f>
        <v>15721.65</v>
      </c>
      <c r="E537" s="95">
        <f>SUM(E538:E538)</f>
        <v>0</v>
      </c>
      <c r="F537" s="96">
        <f>SUM(F538:F538)</f>
        <v>0</v>
      </c>
      <c r="G537" s="91"/>
      <c r="H537" s="47">
        <f t="shared" si="65"/>
        <v>0</v>
      </c>
    </row>
    <row r="538" spans="1:8" x14ac:dyDescent="0.25">
      <c r="A538" s="41" t="s">
        <v>185</v>
      </c>
      <c r="B538" s="42">
        <v>322</v>
      </c>
      <c r="C538" s="43" t="s">
        <v>62</v>
      </c>
      <c r="D538" s="44">
        <v>15721.65</v>
      </c>
      <c r="E538" s="45"/>
      <c r="F538" s="44"/>
      <c r="G538" s="91"/>
      <c r="H538" s="47">
        <f t="shared" si="65"/>
        <v>0</v>
      </c>
    </row>
    <row r="539" spans="1:8" ht="24.75" x14ac:dyDescent="0.25">
      <c r="A539" s="34" t="s">
        <v>17</v>
      </c>
      <c r="B539" s="35"/>
      <c r="C539" s="36" t="s">
        <v>159</v>
      </c>
      <c r="D539" s="37">
        <f>SUM(D540)</f>
        <v>0</v>
      </c>
      <c r="E539" s="37">
        <f>SUM(E540)</f>
        <v>0</v>
      </c>
      <c r="F539" s="37">
        <f>SUM(F540)</f>
        <v>0</v>
      </c>
      <c r="G539" s="91"/>
      <c r="H539" s="47">
        <f t="shared" si="65"/>
        <v>0</v>
      </c>
    </row>
    <row r="540" spans="1:8" s="48" customFormat="1" ht="12" x14ac:dyDescent="0.2">
      <c r="A540" s="41"/>
      <c r="B540" s="42">
        <v>322</v>
      </c>
      <c r="C540" s="43" t="s">
        <v>62</v>
      </c>
      <c r="D540" s="44"/>
      <c r="E540" s="45"/>
      <c r="F540" s="44"/>
      <c r="G540" s="91"/>
      <c r="H540" s="47">
        <f t="shared" si="65"/>
        <v>0</v>
      </c>
    </row>
    <row r="541" spans="1:8" x14ac:dyDescent="0.25">
      <c r="A541" s="34" t="s">
        <v>17</v>
      </c>
      <c r="B541" s="35"/>
      <c r="C541" s="36" t="s">
        <v>28</v>
      </c>
      <c r="D541" s="37">
        <f>SUM(D542)</f>
        <v>0</v>
      </c>
      <c r="E541" s="37">
        <f>SUM(E542)</f>
        <v>0</v>
      </c>
      <c r="F541" s="37">
        <f>SUM(F542)</f>
        <v>0</v>
      </c>
      <c r="G541" s="91"/>
      <c r="H541" s="47">
        <f t="shared" si="65"/>
        <v>0</v>
      </c>
    </row>
    <row r="542" spans="1:8" x14ac:dyDescent="0.25">
      <c r="A542" s="41"/>
      <c r="B542" s="42">
        <v>322</v>
      </c>
      <c r="C542" s="43" t="s">
        <v>62</v>
      </c>
      <c r="D542" s="44"/>
      <c r="E542" s="45"/>
      <c r="F542" s="44"/>
      <c r="G542" s="89">
        <f>SUM(G543:G551)</f>
        <v>0</v>
      </c>
      <c r="H542" s="40">
        <f>SUM(H543:H551)</f>
        <v>0</v>
      </c>
    </row>
    <row r="543" spans="1:8" ht="24.75" x14ac:dyDescent="0.25">
      <c r="A543" s="34" t="s">
        <v>17</v>
      </c>
      <c r="B543" s="35"/>
      <c r="C543" s="36" t="s">
        <v>33</v>
      </c>
      <c r="D543" s="37">
        <f>SUM(D544)</f>
        <v>0</v>
      </c>
      <c r="E543" s="37">
        <f>SUM(E544)</f>
        <v>0</v>
      </c>
      <c r="F543" s="37">
        <f>SUM(F544)</f>
        <v>0</v>
      </c>
      <c r="G543" s="91"/>
      <c r="H543" s="47">
        <f t="shared" ref="H543:H551" si="66">SUM(F543:G543)</f>
        <v>0</v>
      </c>
    </row>
    <row r="544" spans="1:8" x14ac:dyDescent="0.25">
      <c r="A544" s="41"/>
      <c r="B544" s="42">
        <v>322</v>
      </c>
      <c r="C544" s="43" t="s">
        <v>62</v>
      </c>
      <c r="D544" s="44"/>
      <c r="E544" s="45"/>
      <c r="F544" s="90"/>
      <c r="G544" s="91"/>
      <c r="H544" s="47">
        <f t="shared" si="66"/>
        <v>0</v>
      </c>
    </row>
    <row r="545" spans="1:8" x14ac:dyDescent="0.25">
      <c r="A545" s="81" t="s">
        <v>186</v>
      </c>
      <c r="B545" s="82"/>
      <c r="C545" s="83" t="s">
        <v>187</v>
      </c>
      <c r="D545" s="84">
        <f>SUM(D546,D555)</f>
        <v>0</v>
      </c>
      <c r="E545" s="84">
        <f>SUM(E546,E555)</f>
        <v>0</v>
      </c>
      <c r="F545" s="85">
        <f>SUM(F546,F555)</f>
        <v>0</v>
      </c>
      <c r="G545" s="91"/>
      <c r="H545" s="47">
        <f t="shared" si="66"/>
        <v>0</v>
      </c>
    </row>
    <row r="546" spans="1:8" ht="24.75" x14ac:dyDescent="0.25">
      <c r="A546" s="34" t="s">
        <v>17</v>
      </c>
      <c r="B546" s="35"/>
      <c r="C546" s="36" t="s">
        <v>159</v>
      </c>
      <c r="D546" s="37">
        <f>SUM(D547:D554)</f>
        <v>0</v>
      </c>
      <c r="E546" s="37">
        <f>SUM(E547:E554)</f>
        <v>0</v>
      </c>
      <c r="F546" s="88">
        <f>SUM(F547:F554)</f>
        <v>0</v>
      </c>
      <c r="G546" s="91"/>
      <c r="H546" s="47">
        <f t="shared" si="66"/>
        <v>0</v>
      </c>
    </row>
    <row r="547" spans="1:8" x14ac:dyDescent="0.25">
      <c r="A547" s="41"/>
      <c r="B547" s="42">
        <v>311</v>
      </c>
      <c r="C547" s="43" t="s">
        <v>54</v>
      </c>
      <c r="D547" s="44"/>
      <c r="E547" s="45"/>
      <c r="F547" s="90">
        <f t="shared" ref="F547:F554" si="67">SUM(D547:E547)</f>
        <v>0</v>
      </c>
      <c r="G547" s="91"/>
      <c r="H547" s="47">
        <f t="shared" si="66"/>
        <v>0</v>
      </c>
    </row>
    <row r="548" spans="1:8" x14ac:dyDescent="0.25">
      <c r="A548" s="41"/>
      <c r="B548" s="42">
        <v>313</v>
      </c>
      <c r="C548" s="43" t="s">
        <v>58</v>
      </c>
      <c r="D548" s="44"/>
      <c r="E548" s="45"/>
      <c r="F548" s="90">
        <f t="shared" si="67"/>
        <v>0</v>
      </c>
      <c r="G548" s="91"/>
      <c r="H548" s="47">
        <f t="shared" si="66"/>
        <v>0</v>
      </c>
    </row>
    <row r="549" spans="1:8" x14ac:dyDescent="0.25">
      <c r="A549" s="41"/>
      <c r="B549" s="42">
        <v>321</v>
      </c>
      <c r="C549" s="43" t="s">
        <v>60</v>
      </c>
      <c r="D549" s="44"/>
      <c r="E549" s="45"/>
      <c r="F549" s="90">
        <f t="shared" si="67"/>
        <v>0</v>
      </c>
      <c r="G549" s="91"/>
      <c r="H549" s="47">
        <f t="shared" si="66"/>
        <v>0</v>
      </c>
    </row>
    <row r="550" spans="1:8" x14ac:dyDescent="0.25">
      <c r="A550" s="41"/>
      <c r="B550" s="42">
        <v>322</v>
      </c>
      <c r="C550" s="43" t="s">
        <v>62</v>
      </c>
      <c r="D550" s="44"/>
      <c r="E550" s="45"/>
      <c r="F550" s="90">
        <f t="shared" si="67"/>
        <v>0</v>
      </c>
      <c r="G550" s="91"/>
      <c r="H550" s="47">
        <f t="shared" si="66"/>
        <v>0</v>
      </c>
    </row>
    <row r="551" spans="1:8" ht="12.75" customHeight="1" x14ac:dyDescent="0.25">
      <c r="A551" s="41"/>
      <c r="B551" s="42">
        <v>323</v>
      </c>
      <c r="C551" s="43" t="s">
        <v>64</v>
      </c>
      <c r="D551" s="44"/>
      <c r="E551" s="45"/>
      <c r="F551" s="90">
        <f t="shared" si="67"/>
        <v>0</v>
      </c>
      <c r="G551" s="109"/>
      <c r="H551" s="47">
        <f t="shared" si="66"/>
        <v>0</v>
      </c>
    </row>
    <row r="552" spans="1:8" ht="25.5" customHeight="1" x14ac:dyDescent="0.25">
      <c r="A552" s="41"/>
      <c r="B552" s="42">
        <v>324</v>
      </c>
      <c r="C552" s="43" t="s">
        <v>65</v>
      </c>
      <c r="D552" s="44"/>
      <c r="E552" s="45"/>
      <c r="F552" s="90">
        <f t="shared" si="67"/>
        <v>0</v>
      </c>
      <c r="G552" s="86">
        <f>SUM(G553,G562)</f>
        <v>0</v>
      </c>
      <c r="H552" s="87">
        <f>SUM(H553,H562)</f>
        <v>0</v>
      </c>
    </row>
    <row r="553" spans="1:8" x14ac:dyDescent="0.25">
      <c r="A553" s="41"/>
      <c r="B553" s="42">
        <v>329</v>
      </c>
      <c r="C553" s="43" t="s">
        <v>67</v>
      </c>
      <c r="D553" s="44"/>
      <c r="E553" s="45"/>
      <c r="F553" s="90">
        <f t="shared" si="67"/>
        <v>0</v>
      </c>
      <c r="G553" s="89">
        <f>SUM(G554:G561)</f>
        <v>0</v>
      </c>
      <c r="H553" s="40">
        <f>SUM(H554:H561)</f>
        <v>0</v>
      </c>
    </row>
    <row r="554" spans="1:8" x14ac:dyDescent="0.25">
      <c r="A554" s="41"/>
      <c r="B554" s="42">
        <v>343</v>
      </c>
      <c r="C554" s="43" t="s">
        <v>69</v>
      </c>
      <c r="D554" s="44"/>
      <c r="E554" s="45"/>
      <c r="F554" s="90">
        <f t="shared" si="67"/>
        <v>0</v>
      </c>
      <c r="G554" s="91"/>
      <c r="H554" s="47">
        <f t="shared" ref="H554:H561" si="68">SUM(F554:G554)</f>
        <v>0</v>
      </c>
    </row>
    <row r="555" spans="1:8" ht="24.75" x14ac:dyDescent="0.25">
      <c r="A555" s="34" t="s">
        <v>17</v>
      </c>
      <c r="B555" s="35"/>
      <c r="C555" s="36" t="s">
        <v>33</v>
      </c>
      <c r="D555" s="37">
        <f>SUM(D556:D564)</f>
        <v>0</v>
      </c>
      <c r="E555" s="37">
        <f>SUM(E556:E564)</f>
        <v>0</v>
      </c>
      <c r="F555" s="88">
        <f>SUM(F556:F564)</f>
        <v>0</v>
      </c>
      <c r="G555" s="91"/>
      <c r="H555" s="47">
        <f t="shared" si="68"/>
        <v>0</v>
      </c>
    </row>
    <row r="556" spans="1:8" s="48" customFormat="1" ht="12" x14ac:dyDescent="0.2">
      <c r="A556" s="41"/>
      <c r="B556" s="42">
        <v>311</v>
      </c>
      <c r="C556" s="43" t="s">
        <v>54</v>
      </c>
      <c r="D556" s="44"/>
      <c r="E556" s="45"/>
      <c r="F556" s="90">
        <f t="shared" ref="F556:F564" si="69">SUM(D556:E556)</f>
        <v>0</v>
      </c>
      <c r="G556" s="91"/>
      <c r="H556" s="47">
        <f t="shared" si="68"/>
        <v>0</v>
      </c>
    </row>
    <row r="557" spans="1:8" s="48" customFormat="1" ht="12" x14ac:dyDescent="0.2">
      <c r="A557" s="41"/>
      <c r="B557" s="42">
        <v>313</v>
      </c>
      <c r="C557" s="43" t="s">
        <v>58</v>
      </c>
      <c r="D557" s="44"/>
      <c r="E557" s="45"/>
      <c r="F557" s="90">
        <f t="shared" si="69"/>
        <v>0</v>
      </c>
      <c r="G557" s="91"/>
      <c r="H557" s="47">
        <f t="shared" si="68"/>
        <v>0</v>
      </c>
    </row>
    <row r="558" spans="1:8" x14ac:dyDescent="0.25">
      <c r="A558" s="41"/>
      <c r="B558" s="42">
        <v>321</v>
      </c>
      <c r="C558" s="43" t="s">
        <v>60</v>
      </c>
      <c r="D558" s="44"/>
      <c r="E558" s="45"/>
      <c r="F558" s="90">
        <f t="shared" si="69"/>
        <v>0</v>
      </c>
      <c r="G558" s="91"/>
      <c r="H558" s="47">
        <f t="shared" si="68"/>
        <v>0</v>
      </c>
    </row>
    <row r="559" spans="1:8" x14ac:dyDescent="0.25">
      <c r="A559" s="41"/>
      <c r="B559" s="42">
        <v>322</v>
      </c>
      <c r="C559" s="43" t="s">
        <v>62</v>
      </c>
      <c r="D559" s="44"/>
      <c r="E559" s="45"/>
      <c r="F559" s="90">
        <f t="shared" si="69"/>
        <v>0</v>
      </c>
      <c r="G559" s="91"/>
      <c r="H559" s="47">
        <f t="shared" si="68"/>
        <v>0</v>
      </c>
    </row>
    <row r="560" spans="1:8" s="48" customFormat="1" ht="12" x14ac:dyDescent="0.2">
      <c r="A560" s="41"/>
      <c r="B560" s="42">
        <v>323</v>
      </c>
      <c r="C560" s="43" t="s">
        <v>64</v>
      </c>
      <c r="D560" s="44"/>
      <c r="E560" s="45"/>
      <c r="F560" s="90">
        <f t="shared" si="69"/>
        <v>0</v>
      </c>
      <c r="G560" s="91"/>
      <c r="H560" s="47">
        <f t="shared" si="68"/>
        <v>0</v>
      </c>
    </row>
    <row r="561" spans="1:8" ht="24.75" x14ac:dyDescent="0.25">
      <c r="A561" s="41"/>
      <c r="B561" s="42">
        <v>324</v>
      </c>
      <c r="C561" s="43" t="s">
        <v>65</v>
      </c>
      <c r="D561" s="44"/>
      <c r="E561" s="45"/>
      <c r="F561" s="90">
        <f t="shared" si="69"/>
        <v>0</v>
      </c>
      <c r="G561" s="91"/>
      <c r="H561" s="47">
        <f t="shared" si="68"/>
        <v>0</v>
      </c>
    </row>
    <row r="562" spans="1:8" x14ac:dyDescent="0.25">
      <c r="A562" s="41"/>
      <c r="B562" s="42">
        <v>329</v>
      </c>
      <c r="C562" s="43" t="s">
        <v>67</v>
      </c>
      <c r="D562" s="44"/>
      <c r="E562" s="45"/>
      <c r="F562" s="90">
        <f t="shared" si="69"/>
        <v>0</v>
      </c>
      <c r="G562" s="89">
        <f>SUM(G563:G571)</f>
        <v>0</v>
      </c>
      <c r="H562" s="40">
        <f>SUM(H563:H571)</f>
        <v>0</v>
      </c>
    </row>
    <row r="563" spans="1:8" x14ac:dyDescent="0.25">
      <c r="A563" s="41"/>
      <c r="B563" s="42">
        <v>343</v>
      </c>
      <c r="C563" s="43" t="s">
        <v>69</v>
      </c>
      <c r="D563" s="44"/>
      <c r="E563" s="45"/>
      <c r="F563" s="90">
        <f t="shared" si="69"/>
        <v>0</v>
      </c>
      <c r="G563" s="91"/>
      <c r="H563" s="47">
        <f t="shared" ref="H563:H571" si="70">SUM(F563:G563)</f>
        <v>0</v>
      </c>
    </row>
    <row r="564" spans="1:8" x14ac:dyDescent="0.25">
      <c r="A564" s="41"/>
      <c r="B564" s="42">
        <v>422</v>
      </c>
      <c r="C564" s="43" t="s">
        <v>100</v>
      </c>
      <c r="D564" s="44"/>
      <c r="E564" s="110"/>
      <c r="F564" s="90">
        <f t="shared" si="69"/>
        <v>0</v>
      </c>
      <c r="G564" s="91"/>
      <c r="H564" s="47">
        <f t="shared" si="70"/>
        <v>0</v>
      </c>
    </row>
    <row r="565" spans="1:8" x14ac:dyDescent="0.25">
      <c r="A565" s="81" t="s">
        <v>188</v>
      </c>
      <c r="B565" s="82"/>
      <c r="C565" s="83" t="s">
        <v>189</v>
      </c>
      <c r="D565" s="84">
        <f>SUM(D566,D575)</f>
        <v>0</v>
      </c>
      <c r="E565" s="84">
        <f>SUM(E566,E575)</f>
        <v>0</v>
      </c>
      <c r="F565" s="85">
        <f>SUM(F566,F575)</f>
        <v>0</v>
      </c>
      <c r="G565" s="91"/>
      <c r="H565" s="47">
        <f t="shared" si="70"/>
        <v>0</v>
      </c>
    </row>
    <row r="566" spans="1:8" ht="24.75" x14ac:dyDescent="0.25">
      <c r="A566" s="34" t="s">
        <v>17</v>
      </c>
      <c r="B566" s="35"/>
      <c r="C566" s="36" t="s">
        <v>159</v>
      </c>
      <c r="D566" s="37">
        <f>SUM(D567:D574)</f>
        <v>0</v>
      </c>
      <c r="E566" s="37">
        <f>SUM(E567:E574)</f>
        <v>0</v>
      </c>
      <c r="F566" s="88">
        <f>SUM(F567:F574)</f>
        <v>0</v>
      </c>
      <c r="G566" s="91"/>
      <c r="H566" s="47">
        <f t="shared" si="70"/>
        <v>0</v>
      </c>
    </row>
    <row r="567" spans="1:8" x14ac:dyDescent="0.25">
      <c r="A567" s="41"/>
      <c r="B567" s="42">
        <v>311</v>
      </c>
      <c r="C567" s="43" t="s">
        <v>54</v>
      </c>
      <c r="D567" s="44"/>
      <c r="E567" s="45"/>
      <c r="F567" s="90">
        <f t="shared" ref="F567:F574" si="71">SUM(D567:E567)</f>
        <v>0</v>
      </c>
      <c r="G567" s="91"/>
      <c r="H567" s="47">
        <f t="shared" si="70"/>
        <v>0</v>
      </c>
    </row>
    <row r="568" spans="1:8" x14ac:dyDescent="0.25">
      <c r="A568" s="41"/>
      <c r="B568" s="42">
        <v>313</v>
      </c>
      <c r="C568" s="43" t="s">
        <v>58</v>
      </c>
      <c r="D568" s="44"/>
      <c r="E568" s="45"/>
      <c r="F568" s="90">
        <f t="shared" si="71"/>
        <v>0</v>
      </c>
      <c r="G568" s="91"/>
      <c r="H568" s="47">
        <f t="shared" si="70"/>
        <v>0</v>
      </c>
    </row>
    <row r="569" spans="1:8" x14ac:dyDescent="0.25">
      <c r="A569" s="41"/>
      <c r="B569" s="42">
        <v>321</v>
      </c>
      <c r="C569" s="43" t="s">
        <v>60</v>
      </c>
      <c r="D569" s="44"/>
      <c r="E569" s="45"/>
      <c r="F569" s="90">
        <f t="shared" si="71"/>
        <v>0</v>
      </c>
      <c r="G569" s="91"/>
      <c r="H569" s="47">
        <f t="shared" si="70"/>
        <v>0</v>
      </c>
    </row>
    <row r="570" spans="1:8" x14ac:dyDescent="0.25">
      <c r="A570" s="41"/>
      <c r="B570" s="42">
        <v>322</v>
      </c>
      <c r="C570" s="43" t="s">
        <v>62</v>
      </c>
      <c r="D570" s="44"/>
      <c r="E570" s="45"/>
      <c r="F570" s="90">
        <f t="shared" si="71"/>
        <v>0</v>
      </c>
      <c r="G570" s="91"/>
      <c r="H570" s="47">
        <f t="shared" si="70"/>
        <v>0</v>
      </c>
    </row>
    <row r="571" spans="1:8" ht="12.75" customHeight="1" x14ac:dyDescent="0.25">
      <c r="A571" s="41"/>
      <c r="B571" s="42">
        <v>323</v>
      </c>
      <c r="C571" s="43" t="s">
        <v>64</v>
      </c>
      <c r="D571" s="44"/>
      <c r="E571" s="45"/>
      <c r="F571" s="90">
        <f t="shared" si="71"/>
        <v>0</v>
      </c>
      <c r="G571" s="109"/>
      <c r="H571" s="47">
        <f t="shared" si="70"/>
        <v>0</v>
      </c>
    </row>
    <row r="572" spans="1:8" ht="25.5" customHeight="1" x14ac:dyDescent="0.25">
      <c r="A572" s="41"/>
      <c r="B572" s="42">
        <v>324</v>
      </c>
      <c r="C572" s="43" t="s">
        <v>65</v>
      </c>
      <c r="D572" s="44"/>
      <c r="E572" s="45"/>
      <c r="F572" s="90">
        <f t="shared" si="71"/>
        <v>0</v>
      </c>
      <c r="G572" s="86">
        <f>SUM(G573,G582)</f>
        <v>0</v>
      </c>
      <c r="H572" s="87">
        <f>SUM(H573,H582)</f>
        <v>0</v>
      </c>
    </row>
    <row r="573" spans="1:8" x14ac:dyDescent="0.25">
      <c r="A573" s="41"/>
      <c r="B573" s="42">
        <v>329</v>
      </c>
      <c r="C573" s="43" t="s">
        <v>67</v>
      </c>
      <c r="D573" s="44"/>
      <c r="E573" s="45"/>
      <c r="F573" s="90">
        <f t="shared" si="71"/>
        <v>0</v>
      </c>
      <c r="G573" s="89">
        <f>SUM(G574:G581)</f>
        <v>0</v>
      </c>
      <c r="H573" s="40">
        <f>SUM(H574:H581)</f>
        <v>0</v>
      </c>
    </row>
    <row r="574" spans="1:8" x14ac:dyDescent="0.25">
      <c r="A574" s="41"/>
      <c r="B574" s="42">
        <v>343</v>
      </c>
      <c r="C574" s="43" t="s">
        <v>69</v>
      </c>
      <c r="D574" s="44"/>
      <c r="E574" s="45"/>
      <c r="F574" s="90">
        <f t="shared" si="71"/>
        <v>0</v>
      </c>
      <c r="G574" s="91"/>
      <c r="H574" s="47">
        <f t="shared" ref="H574:H581" si="72">SUM(F574:G574)</f>
        <v>0</v>
      </c>
    </row>
    <row r="575" spans="1:8" ht="24.75" x14ac:dyDescent="0.25">
      <c r="A575" s="34" t="s">
        <v>17</v>
      </c>
      <c r="B575" s="35"/>
      <c r="C575" s="36" t="s">
        <v>33</v>
      </c>
      <c r="D575" s="37">
        <f>SUM(D576:D584)</f>
        <v>0</v>
      </c>
      <c r="E575" s="37">
        <f>SUM(E576:E584)</f>
        <v>0</v>
      </c>
      <c r="F575" s="88">
        <f>SUM(F576:F584)</f>
        <v>0</v>
      </c>
      <c r="G575" s="91"/>
      <c r="H575" s="47">
        <f t="shared" si="72"/>
        <v>0</v>
      </c>
    </row>
    <row r="576" spans="1:8" s="48" customFormat="1" ht="12" x14ac:dyDescent="0.2">
      <c r="A576" s="41"/>
      <c r="B576" s="42">
        <v>311</v>
      </c>
      <c r="C576" s="43" t="s">
        <v>54</v>
      </c>
      <c r="D576" s="44"/>
      <c r="E576" s="45"/>
      <c r="F576" s="90">
        <f t="shared" ref="F576:F584" si="73">SUM(D576:E576)</f>
        <v>0</v>
      </c>
      <c r="G576" s="91"/>
      <c r="H576" s="47">
        <f t="shared" si="72"/>
        <v>0</v>
      </c>
    </row>
    <row r="577" spans="1:8" s="48" customFormat="1" ht="12" x14ac:dyDescent="0.2">
      <c r="A577" s="41"/>
      <c r="B577" s="42">
        <v>313</v>
      </c>
      <c r="C577" s="43" t="s">
        <v>58</v>
      </c>
      <c r="D577" s="44"/>
      <c r="E577" s="45"/>
      <c r="F577" s="90">
        <f t="shared" si="73"/>
        <v>0</v>
      </c>
      <c r="G577" s="91"/>
      <c r="H577" s="47">
        <f t="shared" si="72"/>
        <v>0</v>
      </c>
    </row>
    <row r="578" spans="1:8" x14ac:dyDescent="0.25">
      <c r="A578" s="41"/>
      <c r="B578" s="42">
        <v>321</v>
      </c>
      <c r="C578" s="43" t="s">
        <v>60</v>
      </c>
      <c r="D578" s="44"/>
      <c r="E578" s="45"/>
      <c r="F578" s="90">
        <f t="shared" si="73"/>
        <v>0</v>
      </c>
      <c r="G578" s="91"/>
      <c r="H578" s="47">
        <f t="shared" si="72"/>
        <v>0</v>
      </c>
    </row>
    <row r="579" spans="1:8" x14ac:dyDescent="0.25">
      <c r="A579" s="41"/>
      <c r="B579" s="42">
        <v>322</v>
      </c>
      <c r="C579" s="43" t="s">
        <v>62</v>
      </c>
      <c r="D579" s="44"/>
      <c r="E579" s="45"/>
      <c r="F579" s="90">
        <f t="shared" si="73"/>
        <v>0</v>
      </c>
      <c r="G579" s="91"/>
      <c r="H579" s="47">
        <f t="shared" si="72"/>
        <v>0</v>
      </c>
    </row>
    <row r="580" spans="1:8" s="48" customFormat="1" ht="12" x14ac:dyDescent="0.2">
      <c r="A580" s="41"/>
      <c r="B580" s="42">
        <v>323</v>
      </c>
      <c r="C580" s="43" t="s">
        <v>64</v>
      </c>
      <c r="D580" s="44"/>
      <c r="E580" s="45"/>
      <c r="F580" s="90">
        <f t="shared" si="73"/>
        <v>0</v>
      </c>
      <c r="G580" s="91"/>
      <c r="H580" s="47">
        <f t="shared" si="72"/>
        <v>0</v>
      </c>
    </row>
    <row r="581" spans="1:8" ht="24.75" x14ac:dyDescent="0.25">
      <c r="A581" s="41"/>
      <c r="B581" s="42">
        <v>324</v>
      </c>
      <c r="C581" s="43" t="s">
        <v>65</v>
      </c>
      <c r="D581" s="44"/>
      <c r="E581" s="45"/>
      <c r="F581" s="90">
        <f t="shared" si="73"/>
        <v>0</v>
      </c>
      <c r="G581" s="91"/>
      <c r="H581" s="47">
        <f t="shared" si="72"/>
        <v>0</v>
      </c>
    </row>
    <row r="582" spans="1:8" x14ac:dyDescent="0.25">
      <c r="A582" s="41"/>
      <c r="B582" s="42">
        <v>329</v>
      </c>
      <c r="C582" s="43" t="s">
        <v>67</v>
      </c>
      <c r="D582" s="44"/>
      <c r="E582" s="45"/>
      <c r="F582" s="90">
        <f t="shared" si="73"/>
        <v>0</v>
      </c>
      <c r="G582" s="89">
        <f>SUM(G583:G591)</f>
        <v>0</v>
      </c>
      <c r="H582" s="40">
        <f>SUM(H583:H591)</f>
        <v>0</v>
      </c>
    </row>
    <row r="583" spans="1:8" x14ac:dyDescent="0.25">
      <c r="A583" s="41"/>
      <c r="B583" s="42">
        <v>343</v>
      </c>
      <c r="C583" s="43" t="s">
        <v>69</v>
      </c>
      <c r="D583" s="44"/>
      <c r="E583" s="45"/>
      <c r="F583" s="90">
        <f t="shared" si="73"/>
        <v>0</v>
      </c>
      <c r="G583" s="91"/>
      <c r="H583" s="47">
        <f t="shared" ref="H583:H591" si="74">SUM(F583:G583)</f>
        <v>0</v>
      </c>
    </row>
    <row r="584" spans="1:8" x14ac:dyDescent="0.25">
      <c r="A584" s="41"/>
      <c r="B584" s="42">
        <v>422</v>
      </c>
      <c r="C584" s="43" t="s">
        <v>100</v>
      </c>
      <c r="D584" s="44"/>
      <c r="E584" s="110"/>
      <c r="F584" s="90">
        <f t="shared" si="73"/>
        <v>0</v>
      </c>
      <c r="G584" s="91"/>
      <c r="H584" s="47">
        <f t="shared" si="74"/>
        <v>0</v>
      </c>
    </row>
    <row r="585" spans="1:8" x14ac:dyDescent="0.25">
      <c r="A585" s="81" t="s">
        <v>190</v>
      </c>
      <c r="B585" s="82"/>
      <c r="C585" s="83" t="s">
        <v>191</v>
      </c>
      <c r="D585" s="84">
        <f>SUM(D586,D595)</f>
        <v>0</v>
      </c>
      <c r="E585" s="84">
        <f>SUM(E586,E595)</f>
        <v>0</v>
      </c>
      <c r="F585" s="85">
        <f>SUM(F586,F595)</f>
        <v>0</v>
      </c>
      <c r="G585" s="91"/>
      <c r="H585" s="47">
        <f t="shared" si="74"/>
        <v>0</v>
      </c>
    </row>
    <row r="586" spans="1:8" ht="24.75" x14ac:dyDescent="0.25">
      <c r="A586" s="34" t="s">
        <v>17</v>
      </c>
      <c r="B586" s="35"/>
      <c r="C586" s="36" t="s">
        <v>159</v>
      </c>
      <c r="D586" s="37">
        <f>SUM(D587:D594)</f>
        <v>0</v>
      </c>
      <c r="E586" s="37">
        <f>SUM(E587:E594)</f>
        <v>0</v>
      </c>
      <c r="F586" s="88">
        <f>SUM(F587:F594)</f>
        <v>0</v>
      </c>
      <c r="G586" s="91"/>
      <c r="H586" s="47">
        <f t="shared" si="74"/>
        <v>0</v>
      </c>
    </row>
    <row r="587" spans="1:8" x14ac:dyDescent="0.25">
      <c r="A587" s="41"/>
      <c r="B587" s="42">
        <v>311</v>
      </c>
      <c r="C587" s="43" t="s">
        <v>54</v>
      </c>
      <c r="D587" s="44"/>
      <c r="E587" s="45"/>
      <c r="F587" s="90">
        <f t="shared" ref="F587:F594" si="75">SUM(D587:E587)</f>
        <v>0</v>
      </c>
      <c r="G587" s="91"/>
      <c r="H587" s="47">
        <f t="shared" si="74"/>
        <v>0</v>
      </c>
    </row>
    <row r="588" spans="1:8" x14ac:dyDescent="0.25">
      <c r="A588" s="41"/>
      <c r="B588" s="42">
        <v>313</v>
      </c>
      <c r="C588" s="43" t="s">
        <v>58</v>
      </c>
      <c r="D588" s="44"/>
      <c r="E588" s="45"/>
      <c r="F588" s="90">
        <f t="shared" si="75"/>
        <v>0</v>
      </c>
      <c r="G588" s="91"/>
      <c r="H588" s="47">
        <f t="shared" si="74"/>
        <v>0</v>
      </c>
    </row>
    <row r="589" spans="1:8" x14ac:dyDescent="0.25">
      <c r="A589" s="41"/>
      <c r="B589" s="42">
        <v>321</v>
      </c>
      <c r="C589" s="43" t="s">
        <v>60</v>
      </c>
      <c r="D589" s="44"/>
      <c r="E589" s="45"/>
      <c r="F589" s="90">
        <f t="shared" si="75"/>
        <v>0</v>
      </c>
      <c r="G589" s="91"/>
      <c r="H589" s="47">
        <f t="shared" si="74"/>
        <v>0</v>
      </c>
    </row>
    <row r="590" spans="1:8" x14ac:dyDescent="0.25">
      <c r="A590" s="41"/>
      <c r="B590" s="42">
        <v>322</v>
      </c>
      <c r="C590" s="43" t="s">
        <v>62</v>
      </c>
      <c r="D590" s="44"/>
      <c r="E590" s="45"/>
      <c r="F590" s="90">
        <f t="shared" si="75"/>
        <v>0</v>
      </c>
      <c r="G590" s="91"/>
      <c r="H590" s="47">
        <f t="shared" si="74"/>
        <v>0</v>
      </c>
    </row>
    <row r="591" spans="1:8" ht="12.75" customHeight="1" x14ac:dyDescent="0.25">
      <c r="A591" s="41"/>
      <c r="B591" s="42">
        <v>323</v>
      </c>
      <c r="C591" s="43" t="s">
        <v>64</v>
      </c>
      <c r="D591" s="44"/>
      <c r="E591" s="45"/>
      <c r="F591" s="90">
        <f t="shared" si="75"/>
        <v>0</v>
      </c>
      <c r="G591" s="109"/>
      <c r="H591" s="47">
        <f t="shared" si="74"/>
        <v>0</v>
      </c>
    </row>
    <row r="592" spans="1:8" ht="25.5" customHeight="1" x14ac:dyDescent="0.25">
      <c r="A592" s="41"/>
      <c r="B592" s="42">
        <v>324</v>
      </c>
      <c r="C592" s="43" t="s">
        <v>65</v>
      </c>
      <c r="D592" s="44"/>
      <c r="E592" s="45"/>
      <c r="F592" s="90">
        <f t="shared" si="75"/>
        <v>0</v>
      </c>
      <c r="G592" s="86">
        <f>SUM(G593,G597,G601)</f>
        <v>0</v>
      </c>
      <c r="H592" s="87">
        <f>SUM(H593,H597,H601)</f>
        <v>0</v>
      </c>
    </row>
    <row r="593" spans="1:8" x14ac:dyDescent="0.25">
      <c r="A593" s="41"/>
      <c r="B593" s="42">
        <v>329</v>
      </c>
      <c r="C593" s="43" t="s">
        <v>67</v>
      </c>
      <c r="D593" s="44"/>
      <c r="E593" s="45"/>
      <c r="F593" s="90">
        <f t="shared" si="75"/>
        <v>0</v>
      </c>
      <c r="G593" s="89">
        <f>SUM(G594:G596)</f>
        <v>0</v>
      </c>
      <c r="H593" s="40">
        <f>SUM(H594:H596)</f>
        <v>0</v>
      </c>
    </row>
    <row r="594" spans="1:8" x14ac:dyDescent="0.25">
      <c r="A594" s="41"/>
      <c r="B594" s="42">
        <v>343</v>
      </c>
      <c r="C594" s="43" t="s">
        <v>69</v>
      </c>
      <c r="D594" s="44"/>
      <c r="E594" s="45"/>
      <c r="F594" s="90">
        <f t="shared" si="75"/>
        <v>0</v>
      </c>
      <c r="G594" s="91"/>
      <c r="H594" s="47">
        <f>SUM(F594:G594)</f>
        <v>0</v>
      </c>
    </row>
    <row r="595" spans="1:8" ht="24.75" x14ac:dyDescent="0.25">
      <c r="A595" s="34" t="s">
        <v>17</v>
      </c>
      <c r="B595" s="35"/>
      <c r="C595" s="36" t="s">
        <v>33</v>
      </c>
      <c r="D595" s="37">
        <f>SUM(D596:D604)</f>
        <v>0</v>
      </c>
      <c r="E595" s="37">
        <f>SUM(E596:E604)</f>
        <v>0</v>
      </c>
      <c r="F595" s="88">
        <f>SUM(F596:F604)</f>
        <v>0</v>
      </c>
      <c r="G595" s="91"/>
      <c r="H595" s="47">
        <f>SUM(F595:G595)</f>
        <v>0</v>
      </c>
    </row>
    <row r="596" spans="1:8" s="48" customFormat="1" ht="12" x14ac:dyDescent="0.2">
      <c r="A596" s="41"/>
      <c r="B596" s="42">
        <v>311</v>
      </c>
      <c r="C596" s="43" t="s">
        <v>54</v>
      </c>
      <c r="D596" s="44"/>
      <c r="E596" s="45"/>
      <c r="F596" s="90">
        <f t="shared" ref="F596:F604" si="76">SUM(D596:E596)</f>
        <v>0</v>
      </c>
      <c r="G596" s="91"/>
      <c r="H596" s="47">
        <f>SUM(F596:G596)</f>
        <v>0</v>
      </c>
    </row>
    <row r="597" spans="1:8" x14ac:dyDescent="0.25">
      <c r="A597" s="41"/>
      <c r="B597" s="42">
        <v>313</v>
      </c>
      <c r="C597" s="43" t="s">
        <v>58</v>
      </c>
      <c r="D597" s="44"/>
      <c r="E597" s="45"/>
      <c r="F597" s="90">
        <f t="shared" si="76"/>
        <v>0</v>
      </c>
      <c r="G597" s="89">
        <f>SUM(G598:G600)</f>
        <v>0</v>
      </c>
      <c r="H597" s="40">
        <f>SUM(H598:H600)</f>
        <v>0</v>
      </c>
    </row>
    <row r="598" spans="1:8" x14ac:dyDescent="0.25">
      <c r="A598" s="41"/>
      <c r="B598" s="42">
        <v>321</v>
      </c>
      <c r="C598" s="43" t="s">
        <v>60</v>
      </c>
      <c r="D598" s="44"/>
      <c r="E598" s="45"/>
      <c r="F598" s="90">
        <f t="shared" si="76"/>
        <v>0</v>
      </c>
      <c r="G598" s="91"/>
      <c r="H598" s="47">
        <f>SUM(F598:G598)</f>
        <v>0</v>
      </c>
    </row>
    <row r="599" spans="1:8" x14ac:dyDescent="0.25">
      <c r="A599" s="41"/>
      <c r="B599" s="42">
        <v>322</v>
      </c>
      <c r="C599" s="43" t="s">
        <v>62</v>
      </c>
      <c r="D599" s="44"/>
      <c r="E599" s="45"/>
      <c r="F599" s="90">
        <f t="shared" si="76"/>
        <v>0</v>
      </c>
      <c r="G599" s="91"/>
      <c r="H599" s="47">
        <f>SUM(F599:G599)</f>
        <v>0</v>
      </c>
    </row>
    <row r="600" spans="1:8" x14ac:dyDescent="0.25">
      <c r="A600" s="41"/>
      <c r="B600" s="42">
        <v>323</v>
      </c>
      <c r="C600" s="43" t="s">
        <v>64</v>
      </c>
      <c r="D600" s="44"/>
      <c r="E600" s="45"/>
      <c r="F600" s="90">
        <f t="shared" si="76"/>
        <v>0</v>
      </c>
      <c r="G600" s="91"/>
      <c r="H600" s="47">
        <f>SUM(F600:G600)</f>
        <v>0</v>
      </c>
    </row>
    <row r="601" spans="1:8" ht="24.75" x14ac:dyDescent="0.25">
      <c r="A601" s="41"/>
      <c r="B601" s="42">
        <v>324</v>
      </c>
      <c r="C601" s="43" t="s">
        <v>65</v>
      </c>
      <c r="D601" s="44"/>
      <c r="E601" s="45"/>
      <c r="F601" s="90">
        <f t="shared" si="76"/>
        <v>0</v>
      </c>
      <c r="G601" s="89">
        <f>SUM(G602:G604)</f>
        <v>0</v>
      </c>
      <c r="H601" s="40">
        <f>SUM(H602:H604)</f>
        <v>0</v>
      </c>
    </row>
    <row r="602" spans="1:8" x14ac:dyDescent="0.25">
      <c r="A602" s="41"/>
      <c r="B602" s="42">
        <v>329</v>
      </c>
      <c r="C602" s="43" t="s">
        <v>67</v>
      </c>
      <c r="D602" s="44"/>
      <c r="E602" s="45"/>
      <c r="F602" s="90">
        <f t="shared" si="76"/>
        <v>0</v>
      </c>
      <c r="G602" s="91"/>
      <c r="H602" s="47">
        <f>SUM(F602:G602)</f>
        <v>0</v>
      </c>
    </row>
    <row r="603" spans="1:8" x14ac:dyDescent="0.25">
      <c r="A603" s="41"/>
      <c r="B603" s="42">
        <v>343</v>
      </c>
      <c r="C603" s="43" t="s">
        <v>69</v>
      </c>
      <c r="D603" s="44"/>
      <c r="E603" s="45"/>
      <c r="F603" s="90">
        <f t="shared" si="76"/>
        <v>0</v>
      </c>
      <c r="G603" s="91"/>
      <c r="H603" s="47">
        <f>SUM(F603:G603)</f>
        <v>0</v>
      </c>
    </row>
    <row r="604" spans="1:8" x14ac:dyDescent="0.25">
      <c r="A604" s="41"/>
      <c r="B604" s="42">
        <v>422</v>
      </c>
      <c r="C604" s="43" t="s">
        <v>100</v>
      </c>
      <c r="D604" s="44"/>
      <c r="E604" s="110"/>
      <c r="F604" s="90">
        <f t="shared" si="76"/>
        <v>0</v>
      </c>
      <c r="G604" s="91"/>
      <c r="H604" s="47">
        <f>SUM(F604:G604)</f>
        <v>0</v>
      </c>
    </row>
    <row r="605" spans="1:8" ht="25.5" customHeight="1" x14ac:dyDescent="0.25">
      <c r="A605" s="81" t="s">
        <v>192</v>
      </c>
      <c r="B605" s="82"/>
      <c r="C605" s="83" t="s">
        <v>193</v>
      </c>
      <c r="D605" s="84">
        <f>SUM(D606,D610,D614)</f>
        <v>0</v>
      </c>
      <c r="E605" s="84">
        <f>SUM(E606,E610,E614)</f>
        <v>0</v>
      </c>
      <c r="F605" s="85">
        <f>SUM(F606,F610,F614)</f>
        <v>0</v>
      </c>
      <c r="G605" s="86">
        <f>SUM(G606,G616)</f>
        <v>0</v>
      </c>
      <c r="H605" s="87">
        <f>SUM(H606,H616)</f>
        <v>0</v>
      </c>
    </row>
    <row r="606" spans="1:8" ht="24.75" x14ac:dyDescent="0.25">
      <c r="A606" s="34" t="s">
        <v>17</v>
      </c>
      <c r="B606" s="35"/>
      <c r="C606" s="36" t="s">
        <v>159</v>
      </c>
      <c r="D606" s="37">
        <f>SUM(D607:D609)</f>
        <v>0</v>
      </c>
      <c r="E606" s="37">
        <f>SUM(E607:E609)</f>
        <v>0</v>
      </c>
      <c r="F606" s="88">
        <f>SUM(F607:F609)</f>
        <v>0</v>
      </c>
      <c r="G606" s="89">
        <f>SUM(G607:G615)</f>
        <v>0</v>
      </c>
      <c r="H606" s="40">
        <f>SUM(H607:H615)</f>
        <v>0</v>
      </c>
    </row>
    <row r="607" spans="1:8" x14ac:dyDescent="0.25">
      <c r="A607" s="41"/>
      <c r="B607" s="42">
        <v>311</v>
      </c>
      <c r="C607" s="43" t="s">
        <v>54</v>
      </c>
      <c r="D607" s="44"/>
      <c r="E607" s="45"/>
      <c r="F607" s="90">
        <f>SUM(D607:E607)</f>
        <v>0</v>
      </c>
      <c r="G607" s="91"/>
      <c r="H607" s="47">
        <f t="shared" ref="H607:H615" si="77">SUM(F607:G607)</f>
        <v>0</v>
      </c>
    </row>
    <row r="608" spans="1:8" x14ac:dyDescent="0.25">
      <c r="A608" s="41"/>
      <c r="B608" s="42">
        <v>313</v>
      </c>
      <c r="C608" s="43" t="s">
        <v>58</v>
      </c>
      <c r="D608" s="44"/>
      <c r="E608" s="45"/>
      <c r="F608" s="90">
        <f>SUM(D608:E608)</f>
        <v>0</v>
      </c>
      <c r="G608" s="91"/>
      <c r="H608" s="47">
        <f t="shared" si="77"/>
        <v>0</v>
      </c>
    </row>
    <row r="609" spans="1:8" s="48" customFormat="1" ht="12" x14ac:dyDescent="0.2">
      <c r="A609" s="41"/>
      <c r="B609" s="42">
        <v>321</v>
      </c>
      <c r="C609" s="43" t="s">
        <v>60</v>
      </c>
      <c r="D609" s="44"/>
      <c r="E609" s="45"/>
      <c r="F609" s="90">
        <f>SUM(D609:E609)</f>
        <v>0</v>
      </c>
      <c r="G609" s="91"/>
      <c r="H609" s="47">
        <f t="shared" si="77"/>
        <v>0</v>
      </c>
    </row>
    <row r="610" spans="1:8" s="48" customFormat="1" ht="12" x14ac:dyDescent="0.2">
      <c r="A610" s="34" t="s">
        <v>17</v>
      </c>
      <c r="B610" s="35"/>
      <c r="C610" s="36" t="s">
        <v>28</v>
      </c>
      <c r="D610" s="37">
        <f>SUM(D611:D613)</f>
        <v>0</v>
      </c>
      <c r="E610" s="37">
        <f>SUM(E611:E613)</f>
        <v>0</v>
      </c>
      <c r="F610" s="88">
        <f>SUM(F611:F613)</f>
        <v>0</v>
      </c>
      <c r="G610" s="91"/>
      <c r="H610" s="47">
        <f t="shared" si="77"/>
        <v>0</v>
      </c>
    </row>
    <row r="611" spans="1:8" x14ac:dyDescent="0.25">
      <c r="A611" s="41"/>
      <c r="B611" s="42">
        <v>311</v>
      </c>
      <c r="C611" s="43" t="s">
        <v>54</v>
      </c>
      <c r="D611" s="44"/>
      <c r="E611" s="45"/>
      <c r="F611" s="90">
        <f>SUM(D611:E611)</f>
        <v>0</v>
      </c>
      <c r="G611" s="91"/>
      <c r="H611" s="47">
        <f t="shared" si="77"/>
        <v>0</v>
      </c>
    </row>
    <row r="612" spans="1:8" x14ac:dyDescent="0.25">
      <c r="A612" s="41"/>
      <c r="B612" s="42">
        <v>313</v>
      </c>
      <c r="C612" s="43" t="s">
        <v>58</v>
      </c>
      <c r="D612" s="44"/>
      <c r="E612" s="45"/>
      <c r="F612" s="90">
        <f>SUM(D612:E612)</f>
        <v>0</v>
      </c>
      <c r="G612" s="91"/>
      <c r="H612" s="47">
        <f t="shared" si="77"/>
        <v>0</v>
      </c>
    </row>
    <row r="613" spans="1:8" s="48" customFormat="1" ht="12" x14ac:dyDescent="0.2">
      <c r="A613" s="41"/>
      <c r="B613" s="42">
        <v>321</v>
      </c>
      <c r="C613" s="43" t="s">
        <v>60</v>
      </c>
      <c r="D613" s="44"/>
      <c r="E613" s="45"/>
      <c r="F613" s="90">
        <f>SUM(D613:E613)</f>
        <v>0</v>
      </c>
      <c r="G613" s="91"/>
      <c r="H613" s="47">
        <f t="shared" si="77"/>
        <v>0</v>
      </c>
    </row>
    <row r="614" spans="1:8" ht="24.75" x14ac:dyDescent="0.25">
      <c r="A614" s="34" t="s">
        <v>17</v>
      </c>
      <c r="B614" s="35"/>
      <c r="C614" s="36" t="s">
        <v>33</v>
      </c>
      <c r="D614" s="37">
        <f>SUM(D615:D617)</f>
        <v>0</v>
      </c>
      <c r="E614" s="37">
        <f>SUM(E615:E617)</f>
        <v>0</v>
      </c>
      <c r="F614" s="88">
        <f>SUM(F615:F617)</f>
        <v>0</v>
      </c>
      <c r="G614" s="91"/>
      <c r="H614" s="47">
        <f t="shared" si="77"/>
        <v>0</v>
      </c>
    </row>
    <row r="615" spans="1:8" ht="12.75" customHeight="1" x14ac:dyDescent="0.25">
      <c r="A615" s="41"/>
      <c r="B615" s="42">
        <v>311</v>
      </c>
      <c r="C615" s="43" t="s">
        <v>54</v>
      </c>
      <c r="D615" s="44"/>
      <c r="E615" s="45"/>
      <c r="F615" s="90">
        <f>SUM(D615:E615)</f>
        <v>0</v>
      </c>
      <c r="G615" s="109"/>
      <c r="H615" s="47">
        <f t="shared" si="77"/>
        <v>0</v>
      </c>
    </row>
    <row r="616" spans="1:8" x14ac:dyDescent="0.25">
      <c r="A616" s="41"/>
      <c r="B616" s="42">
        <v>313</v>
      </c>
      <c r="C616" s="43" t="s">
        <v>58</v>
      </c>
      <c r="D616" s="44"/>
      <c r="E616" s="45"/>
      <c r="F616" s="90">
        <f>SUM(D616:E616)</f>
        <v>0</v>
      </c>
      <c r="G616" s="89">
        <f>SUM(G617:G625)</f>
        <v>0</v>
      </c>
      <c r="H616" s="40">
        <f>SUM(H617:H625)</f>
        <v>0</v>
      </c>
    </row>
    <row r="617" spans="1:8" x14ac:dyDescent="0.25">
      <c r="A617" s="41"/>
      <c r="B617" s="42">
        <v>321</v>
      </c>
      <c r="C617" s="43" t="s">
        <v>60</v>
      </c>
      <c r="D617" s="44"/>
      <c r="E617" s="45"/>
      <c r="F617" s="90">
        <f>SUM(D617:E617)</f>
        <v>0</v>
      </c>
      <c r="G617" s="91"/>
      <c r="H617" s="47">
        <f t="shared" ref="H617:H625" si="78">SUM(F617:G617)</f>
        <v>0</v>
      </c>
    </row>
    <row r="618" spans="1:8" x14ac:dyDescent="0.25">
      <c r="A618" s="81" t="s">
        <v>194</v>
      </c>
      <c r="B618" s="82"/>
      <c r="C618" s="83" t="s">
        <v>195</v>
      </c>
      <c r="D618" s="84">
        <f>SUM(D619,D629)</f>
        <v>0</v>
      </c>
      <c r="E618" s="84">
        <f>SUM(E619,E629)</f>
        <v>0</v>
      </c>
      <c r="F618" s="85">
        <f>SUM(F619,F629)</f>
        <v>0</v>
      </c>
      <c r="G618" s="91"/>
      <c r="H618" s="47">
        <f t="shared" si="78"/>
        <v>0</v>
      </c>
    </row>
    <row r="619" spans="1:8" ht="24.75" x14ac:dyDescent="0.25">
      <c r="A619" s="34" t="s">
        <v>17</v>
      </c>
      <c r="B619" s="35"/>
      <c r="C619" s="36" t="s">
        <v>159</v>
      </c>
      <c r="D619" s="37">
        <f>SUM(D620:D628)</f>
        <v>0</v>
      </c>
      <c r="E619" s="37">
        <f>SUM(E620:E628)</f>
        <v>0</v>
      </c>
      <c r="F619" s="88">
        <f>SUM(F620:F628)</f>
        <v>0</v>
      </c>
      <c r="G619" s="91"/>
      <c r="H619" s="47">
        <f t="shared" si="78"/>
        <v>0</v>
      </c>
    </row>
    <row r="620" spans="1:8" x14ac:dyDescent="0.25">
      <c r="A620" s="41"/>
      <c r="B620" s="42">
        <v>311</v>
      </c>
      <c r="C620" s="43" t="s">
        <v>54</v>
      </c>
      <c r="D620" s="44"/>
      <c r="E620" s="45"/>
      <c r="F620" s="90">
        <f t="shared" ref="F620:F628" si="79">SUM(D620:E620)</f>
        <v>0</v>
      </c>
      <c r="G620" s="91"/>
      <c r="H620" s="47">
        <f t="shared" si="78"/>
        <v>0</v>
      </c>
    </row>
    <row r="621" spans="1:8" x14ac:dyDescent="0.25">
      <c r="A621" s="41"/>
      <c r="B621" s="42">
        <v>313</v>
      </c>
      <c r="C621" s="43" t="s">
        <v>58</v>
      </c>
      <c r="D621" s="44"/>
      <c r="E621" s="45"/>
      <c r="F621" s="90">
        <f t="shared" si="79"/>
        <v>0</v>
      </c>
      <c r="G621" s="91"/>
      <c r="H621" s="47">
        <f t="shared" si="78"/>
        <v>0</v>
      </c>
    </row>
    <row r="622" spans="1:8" x14ac:dyDescent="0.25">
      <c r="A622" s="41"/>
      <c r="B622" s="42">
        <v>321</v>
      </c>
      <c r="C622" s="43" t="s">
        <v>60</v>
      </c>
      <c r="D622" s="44"/>
      <c r="E622" s="45"/>
      <c r="F622" s="90">
        <f t="shared" si="79"/>
        <v>0</v>
      </c>
      <c r="G622" s="91"/>
      <c r="H622" s="47">
        <f t="shared" si="78"/>
        <v>0</v>
      </c>
    </row>
    <row r="623" spans="1:8" x14ac:dyDescent="0.25">
      <c r="A623" s="41"/>
      <c r="B623" s="42">
        <v>322</v>
      </c>
      <c r="C623" s="43" t="s">
        <v>62</v>
      </c>
      <c r="D623" s="44"/>
      <c r="E623" s="45"/>
      <c r="F623" s="90">
        <f t="shared" si="79"/>
        <v>0</v>
      </c>
      <c r="G623" s="91"/>
      <c r="H623" s="47">
        <f t="shared" si="78"/>
        <v>0</v>
      </c>
    </row>
    <row r="624" spans="1:8" x14ac:dyDescent="0.25">
      <c r="A624" s="41"/>
      <c r="B624" s="42">
        <v>323</v>
      </c>
      <c r="C624" s="43" t="s">
        <v>64</v>
      </c>
      <c r="D624" s="44"/>
      <c r="E624" s="45"/>
      <c r="F624" s="90">
        <f t="shared" si="79"/>
        <v>0</v>
      </c>
      <c r="G624" s="91"/>
      <c r="H624" s="47">
        <f t="shared" si="78"/>
        <v>0</v>
      </c>
    </row>
    <row r="625" spans="1:8" ht="12.75" customHeight="1" x14ac:dyDescent="0.25">
      <c r="A625" s="41"/>
      <c r="B625" s="42">
        <v>324</v>
      </c>
      <c r="C625" s="43" t="s">
        <v>65</v>
      </c>
      <c r="D625" s="44"/>
      <c r="E625" s="45"/>
      <c r="F625" s="90">
        <f t="shared" si="79"/>
        <v>0</v>
      </c>
      <c r="G625" s="109"/>
      <c r="H625" s="47">
        <f t="shared" si="78"/>
        <v>0</v>
      </c>
    </row>
    <row r="626" spans="1:8" ht="25.5" customHeight="1" x14ac:dyDescent="0.25">
      <c r="A626" s="41"/>
      <c r="B626" s="42">
        <v>329</v>
      </c>
      <c r="C626" s="43" t="s">
        <v>67</v>
      </c>
      <c r="D626" s="44"/>
      <c r="E626" s="45"/>
      <c r="F626" s="90">
        <f t="shared" si="79"/>
        <v>0</v>
      </c>
      <c r="G626" s="86">
        <f>SUM(G627,G637)</f>
        <v>0</v>
      </c>
      <c r="H626" s="87">
        <f>SUM(H627,H637)</f>
        <v>0</v>
      </c>
    </row>
    <row r="627" spans="1:8" x14ac:dyDescent="0.25">
      <c r="A627" s="41"/>
      <c r="B627" s="42">
        <v>343</v>
      </c>
      <c r="C627" s="43" t="s">
        <v>69</v>
      </c>
      <c r="D627" s="44"/>
      <c r="E627" s="45"/>
      <c r="F627" s="90">
        <f t="shared" si="79"/>
        <v>0</v>
      </c>
      <c r="G627" s="89">
        <f>SUM(G628:G636)</f>
        <v>0</v>
      </c>
      <c r="H627" s="40">
        <f>SUM(H628:H636)</f>
        <v>0</v>
      </c>
    </row>
    <row r="628" spans="1:8" x14ac:dyDescent="0.25">
      <c r="A628" s="41"/>
      <c r="B628" s="42">
        <v>422</v>
      </c>
      <c r="C628" s="43" t="s">
        <v>100</v>
      </c>
      <c r="D628" s="44"/>
      <c r="E628" s="110"/>
      <c r="F628" s="90">
        <f t="shared" si="79"/>
        <v>0</v>
      </c>
      <c r="G628" s="91"/>
      <c r="H628" s="47">
        <f t="shared" ref="H628:H636" si="80">SUM(F628:G628)</f>
        <v>0</v>
      </c>
    </row>
    <row r="629" spans="1:8" ht="24.75" x14ac:dyDescent="0.25">
      <c r="A629" s="34" t="s">
        <v>17</v>
      </c>
      <c r="B629" s="35"/>
      <c r="C629" s="36" t="s">
        <v>33</v>
      </c>
      <c r="D629" s="37">
        <f>SUM(D630:D638)</f>
        <v>0</v>
      </c>
      <c r="E629" s="37">
        <f>SUM(E630:E638)</f>
        <v>0</v>
      </c>
      <c r="F629" s="88">
        <f>SUM(F630:F638)</f>
        <v>0</v>
      </c>
      <c r="G629" s="91"/>
      <c r="H629" s="47">
        <f t="shared" si="80"/>
        <v>0</v>
      </c>
    </row>
    <row r="630" spans="1:8" s="48" customFormat="1" ht="12" x14ac:dyDescent="0.2">
      <c r="A630" s="41"/>
      <c r="B630" s="42">
        <v>311</v>
      </c>
      <c r="C630" s="43" t="s">
        <v>54</v>
      </c>
      <c r="D630" s="44"/>
      <c r="E630" s="45"/>
      <c r="F630" s="90">
        <f t="shared" ref="F630:F638" si="81">SUM(D630:E630)</f>
        <v>0</v>
      </c>
      <c r="G630" s="91"/>
      <c r="H630" s="47">
        <f t="shared" si="80"/>
        <v>0</v>
      </c>
    </row>
    <row r="631" spans="1:8" s="48" customFormat="1" ht="12" x14ac:dyDescent="0.2">
      <c r="A631" s="41"/>
      <c r="B631" s="42">
        <v>313</v>
      </c>
      <c r="C631" s="43" t="s">
        <v>58</v>
      </c>
      <c r="D631" s="44"/>
      <c r="E631" s="45"/>
      <c r="F631" s="90">
        <f t="shared" si="81"/>
        <v>0</v>
      </c>
      <c r="G631" s="91"/>
      <c r="H631" s="47">
        <f t="shared" si="80"/>
        <v>0</v>
      </c>
    </row>
    <row r="632" spans="1:8" x14ac:dyDescent="0.25">
      <c r="A632" s="41"/>
      <c r="B632" s="42">
        <v>321</v>
      </c>
      <c r="C632" s="43" t="s">
        <v>60</v>
      </c>
      <c r="D632" s="44"/>
      <c r="E632" s="45"/>
      <c r="F632" s="90">
        <f t="shared" si="81"/>
        <v>0</v>
      </c>
      <c r="G632" s="91"/>
      <c r="H632" s="47">
        <f t="shared" si="80"/>
        <v>0</v>
      </c>
    </row>
    <row r="633" spans="1:8" x14ac:dyDescent="0.25">
      <c r="A633" s="41"/>
      <c r="B633" s="42">
        <v>322</v>
      </c>
      <c r="C633" s="43" t="s">
        <v>62</v>
      </c>
      <c r="D633" s="44"/>
      <c r="E633" s="45"/>
      <c r="F633" s="90">
        <f t="shared" si="81"/>
        <v>0</v>
      </c>
      <c r="G633" s="91"/>
      <c r="H633" s="47">
        <f t="shared" si="80"/>
        <v>0</v>
      </c>
    </row>
    <row r="634" spans="1:8" s="48" customFormat="1" ht="12" x14ac:dyDescent="0.2">
      <c r="A634" s="41"/>
      <c r="B634" s="42">
        <v>323</v>
      </c>
      <c r="C634" s="43" t="s">
        <v>64</v>
      </c>
      <c r="D634" s="44"/>
      <c r="E634" s="45"/>
      <c r="F634" s="90">
        <f t="shared" si="81"/>
        <v>0</v>
      </c>
      <c r="G634" s="91"/>
      <c r="H634" s="47">
        <f t="shared" si="80"/>
        <v>0</v>
      </c>
    </row>
    <row r="635" spans="1:8" ht="24.75" x14ac:dyDescent="0.25">
      <c r="A635" s="41"/>
      <c r="B635" s="42">
        <v>324</v>
      </c>
      <c r="C635" s="43" t="s">
        <v>65</v>
      </c>
      <c r="D635" s="44"/>
      <c r="E635" s="45"/>
      <c r="F635" s="90">
        <f t="shared" si="81"/>
        <v>0</v>
      </c>
      <c r="G635" s="91"/>
      <c r="H635" s="47">
        <f t="shared" si="80"/>
        <v>0</v>
      </c>
    </row>
    <row r="636" spans="1:8" ht="12.75" customHeight="1" x14ac:dyDescent="0.25">
      <c r="A636" s="41"/>
      <c r="B636" s="42">
        <v>329</v>
      </c>
      <c r="C636" s="43" t="s">
        <v>67</v>
      </c>
      <c r="D636" s="44"/>
      <c r="E636" s="45"/>
      <c r="F636" s="90">
        <f t="shared" si="81"/>
        <v>0</v>
      </c>
      <c r="G636" s="109"/>
      <c r="H636" s="47">
        <f t="shared" si="80"/>
        <v>0</v>
      </c>
    </row>
    <row r="637" spans="1:8" x14ac:dyDescent="0.25">
      <c r="A637" s="41"/>
      <c r="B637" s="42">
        <v>343</v>
      </c>
      <c r="C637" s="43" t="s">
        <v>69</v>
      </c>
      <c r="D637" s="44"/>
      <c r="E637" s="45"/>
      <c r="F637" s="90">
        <f t="shared" si="81"/>
        <v>0</v>
      </c>
      <c r="G637" s="89">
        <f>SUM(G638:G646)</f>
        <v>0</v>
      </c>
      <c r="H637" s="40">
        <f>SUM(H638:H646)</f>
        <v>0</v>
      </c>
    </row>
    <row r="638" spans="1:8" x14ac:dyDescent="0.25">
      <c r="A638" s="41"/>
      <c r="B638" s="42">
        <v>422</v>
      </c>
      <c r="C638" s="43" t="s">
        <v>100</v>
      </c>
      <c r="D638" s="44"/>
      <c r="E638" s="110"/>
      <c r="F638" s="90">
        <f t="shared" si="81"/>
        <v>0</v>
      </c>
      <c r="G638" s="91"/>
      <c r="H638" s="47">
        <f t="shared" ref="H638:H646" si="82">SUM(F638:G638)</f>
        <v>0</v>
      </c>
    </row>
    <row r="639" spans="1:8" x14ac:dyDescent="0.25">
      <c r="A639" s="81" t="s">
        <v>196</v>
      </c>
      <c r="B639" s="82"/>
      <c r="C639" s="83" t="s">
        <v>197</v>
      </c>
      <c r="D639" s="84">
        <f>SUM(D640,D650)</f>
        <v>0</v>
      </c>
      <c r="E639" s="84">
        <f>SUM(E640,E650)</f>
        <v>0</v>
      </c>
      <c r="F639" s="85">
        <f>SUM(F640,F650)</f>
        <v>0</v>
      </c>
      <c r="G639" s="91"/>
      <c r="H639" s="47">
        <f t="shared" si="82"/>
        <v>0</v>
      </c>
    </row>
    <row r="640" spans="1:8" ht="24.75" x14ac:dyDescent="0.25">
      <c r="A640" s="34" t="s">
        <v>17</v>
      </c>
      <c r="B640" s="35"/>
      <c r="C640" s="36" t="s">
        <v>159</v>
      </c>
      <c r="D640" s="37">
        <f>SUM(D641:D649)</f>
        <v>0</v>
      </c>
      <c r="E640" s="37">
        <f>SUM(E641:E649)</f>
        <v>0</v>
      </c>
      <c r="F640" s="88">
        <f>SUM(F641:F649)</f>
        <v>0</v>
      </c>
      <c r="G640" s="91"/>
      <c r="H640" s="47">
        <f t="shared" si="82"/>
        <v>0</v>
      </c>
    </row>
    <row r="641" spans="1:8" x14ac:dyDescent="0.25">
      <c r="A641" s="41"/>
      <c r="B641" s="42">
        <v>311</v>
      </c>
      <c r="C641" s="43" t="s">
        <v>54</v>
      </c>
      <c r="D641" s="44"/>
      <c r="E641" s="45"/>
      <c r="F641" s="90">
        <f t="shared" ref="F641:F649" si="83">SUM(D641:E641)</f>
        <v>0</v>
      </c>
      <c r="G641" s="91"/>
      <c r="H641" s="47">
        <f t="shared" si="82"/>
        <v>0</v>
      </c>
    </row>
    <row r="642" spans="1:8" x14ac:dyDescent="0.25">
      <c r="A642" s="41"/>
      <c r="B642" s="42">
        <v>313</v>
      </c>
      <c r="C642" s="43" t="s">
        <v>58</v>
      </c>
      <c r="D642" s="44"/>
      <c r="E642" s="45"/>
      <c r="F642" s="90">
        <f t="shared" si="83"/>
        <v>0</v>
      </c>
      <c r="G642" s="91"/>
      <c r="H642" s="47">
        <f t="shared" si="82"/>
        <v>0</v>
      </c>
    </row>
    <row r="643" spans="1:8" x14ac:dyDescent="0.25">
      <c r="A643" s="41"/>
      <c r="B643" s="42">
        <v>321</v>
      </c>
      <c r="C643" s="43" t="s">
        <v>60</v>
      </c>
      <c r="D643" s="44"/>
      <c r="E643" s="45"/>
      <c r="F643" s="90">
        <f t="shared" si="83"/>
        <v>0</v>
      </c>
      <c r="G643" s="91"/>
      <c r="H643" s="47">
        <f t="shared" si="82"/>
        <v>0</v>
      </c>
    </row>
    <row r="644" spans="1:8" x14ac:dyDescent="0.25">
      <c r="A644" s="41"/>
      <c r="B644" s="42">
        <v>322</v>
      </c>
      <c r="C644" s="43" t="s">
        <v>62</v>
      </c>
      <c r="D644" s="44"/>
      <c r="E644" s="45"/>
      <c r="F644" s="90">
        <f t="shared" si="83"/>
        <v>0</v>
      </c>
      <c r="G644" s="91"/>
      <c r="H644" s="47">
        <f t="shared" si="82"/>
        <v>0</v>
      </c>
    </row>
    <row r="645" spans="1:8" x14ac:dyDescent="0.25">
      <c r="A645" s="41"/>
      <c r="B645" s="42">
        <v>323</v>
      </c>
      <c r="C645" s="43" t="s">
        <v>64</v>
      </c>
      <c r="D645" s="44"/>
      <c r="E645" s="45"/>
      <c r="F645" s="90">
        <f t="shared" si="83"/>
        <v>0</v>
      </c>
      <c r="G645" s="91"/>
      <c r="H645" s="47">
        <f t="shared" si="82"/>
        <v>0</v>
      </c>
    </row>
    <row r="646" spans="1:8" ht="12.75" customHeight="1" x14ac:dyDescent="0.25">
      <c r="A646" s="41"/>
      <c r="B646" s="42">
        <v>324</v>
      </c>
      <c r="C646" s="43" t="s">
        <v>65</v>
      </c>
      <c r="D646" s="44"/>
      <c r="E646" s="45"/>
      <c r="F646" s="90">
        <f t="shared" si="83"/>
        <v>0</v>
      </c>
      <c r="G646" s="109"/>
      <c r="H646" s="47">
        <f t="shared" si="82"/>
        <v>0</v>
      </c>
    </row>
    <row r="647" spans="1:8" ht="25.5" customHeight="1" x14ac:dyDescent="0.25">
      <c r="A647" s="41"/>
      <c r="B647" s="42">
        <v>329</v>
      </c>
      <c r="C647" s="43" t="s">
        <v>67</v>
      </c>
      <c r="D647" s="44"/>
      <c r="E647" s="45"/>
      <c r="F647" s="90">
        <f t="shared" si="83"/>
        <v>0</v>
      </c>
      <c r="G647" s="86">
        <f>SUM(G648,G658)</f>
        <v>0</v>
      </c>
      <c r="H647" s="87">
        <f>SUM(H648,H658)</f>
        <v>0</v>
      </c>
    </row>
    <row r="648" spans="1:8" x14ac:dyDescent="0.25">
      <c r="A648" s="41"/>
      <c r="B648" s="42">
        <v>343</v>
      </c>
      <c r="C648" s="43" t="s">
        <v>69</v>
      </c>
      <c r="D648" s="44"/>
      <c r="E648" s="45"/>
      <c r="F648" s="90">
        <f t="shared" si="83"/>
        <v>0</v>
      </c>
      <c r="G648" s="89">
        <f>SUM(G649:G657)</f>
        <v>0</v>
      </c>
      <c r="H648" s="40">
        <f>SUM(H649:H657)</f>
        <v>0</v>
      </c>
    </row>
    <row r="649" spans="1:8" x14ac:dyDescent="0.25">
      <c r="A649" s="41"/>
      <c r="B649" s="42">
        <v>422</v>
      </c>
      <c r="C649" s="43" t="s">
        <v>100</v>
      </c>
      <c r="D649" s="44"/>
      <c r="E649" s="110"/>
      <c r="F649" s="90">
        <f t="shared" si="83"/>
        <v>0</v>
      </c>
      <c r="G649" s="91"/>
      <c r="H649" s="47">
        <f t="shared" ref="H649:H657" si="84">SUM(F649:G649)</f>
        <v>0</v>
      </c>
    </row>
    <row r="650" spans="1:8" ht="24.75" x14ac:dyDescent="0.25">
      <c r="A650" s="34" t="s">
        <v>17</v>
      </c>
      <c r="B650" s="35"/>
      <c r="C650" s="36" t="s">
        <v>33</v>
      </c>
      <c r="D650" s="37">
        <f>SUM(D651:D659)</f>
        <v>0</v>
      </c>
      <c r="E650" s="37">
        <f>SUM(E651:E659)</f>
        <v>0</v>
      </c>
      <c r="F650" s="88">
        <f>SUM(F651:F659)</f>
        <v>0</v>
      </c>
      <c r="G650" s="91"/>
      <c r="H650" s="47">
        <f t="shared" si="84"/>
        <v>0</v>
      </c>
    </row>
    <row r="651" spans="1:8" s="48" customFormat="1" ht="12" x14ac:dyDescent="0.2">
      <c r="A651" s="41"/>
      <c r="B651" s="42">
        <v>311</v>
      </c>
      <c r="C651" s="43" t="s">
        <v>54</v>
      </c>
      <c r="D651" s="44"/>
      <c r="E651" s="45"/>
      <c r="F651" s="90">
        <f t="shared" ref="F651:F659" si="85">SUM(D651:E651)</f>
        <v>0</v>
      </c>
      <c r="G651" s="91"/>
      <c r="H651" s="47">
        <f t="shared" si="84"/>
        <v>0</v>
      </c>
    </row>
    <row r="652" spans="1:8" s="48" customFormat="1" ht="12" x14ac:dyDescent="0.2">
      <c r="A652" s="41"/>
      <c r="B652" s="42">
        <v>313</v>
      </c>
      <c r="C652" s="43" t="s">
        <v>58</v>
      </c>
      <c r="D652" s="44"/>
      <c r="E652" s="45"/>
      <c r="F652" s="90">
        <f t="shared" si="85"/>
        <v>0</v>
      </c>
      <c r="G652" s="91"/>
      <c r="H652" s="47">
        <f t="shared" si="84"/>
        <v>0</v>
      </c>
    </row>
    <row r="653" spans="1:8" x14ac:dyDescent="0.25">
      <c r="A653" s="41"/>
      <c r="B653" s="42">
        <v>321</v>
      </c>
      <c r="C653" s="43" t="s">
        <v>60</v>
      </c>
      <c r="D653" s="44"/>
      <c r="E653" s="45"/>
      <c r="F653" s="90">
        <f t="shared" si="85"/>
        <v>0</v>
      </c>
      <c r="G653" s="91"/>
      <c r="H653" s="47">
        <f t="shared" si="84"/>
        <v>0</v>
      </c>
    </row>
    <row r="654" spans="1:8" x14ac:dyDescent="0.25">
      <c r="A654" s="41"/>
      <c r="B654" s="42">
        <v>322</v>
      </c>
      <c r="C654" s="43" t="s">
        <v>62</v>
      </c>
      <c r="D654" s="44"/>
      <c r="E654" s="45"/>
      <c r="F654" s="90">
        <f t="shared" si="85"/>
        <v>0</v>
      </c>
      <c r="G654" s="91"/>
      <c r="H654" s="47">
        <f t="shared" si="84"/>
        <v>0</v>
      </c>
    </row>
    <row r="655" spans="1:8" s="48" customFormat="1" ht="12" x14ac:dyDescent="0.2">
      <c r="A655" s="41"/>
      <c r="B655" s="42">
        <v>323</v>
      </c>
      <c r="C655" s="43" t="s">
        <v>64</v>
      </c>
      <c r="D655" s="44"/>
      <c r="E655" s="45"/>
      <c r="F655" s="90">
        <f t="shared" si="85"/>
        <v>0</v>
      </c>
      <c r="G655" s="91"/>
      <c r="H655" s="47">
        <f t="shared" si="84"/>
        <v>0</v>
      </c>
    </row>
    <row r="656" spans="1:8" ht="24.75" x14ac:dyDescent="0.25">
      <c r="A656" s="41"/>
      <c r="B656" s="42">
        <v>324</v>
      </c>
      <c r="C656" s="43" t="s">
        <v>65</v>
      </c>
      <c r="D656" s="44"/>
      <c r="E656" s="45"/>
      <c r="F656" s="90">
        <f t="shared" si="85"/>
        <v>0</v>
      </c>
      <c r="G656" s="91"/>
      <c r="H656" s="47">
        <f t="shared" si="84"/>
        <v>0</v>
      </c>
    </row>
    <row r="657" spans="1:8" ht="12.75" customHeight="1" x14ac:dyDescent="0.25">
      <c r="A657" s="41"/>
      <c r="B657" s="42">
        <v>329</v>
      </c>
      <c r="C657" s="43" t="s">
        <v>67</v>
      </c>
      <c r="D657" s="44"/>
      <c r="E657" s="45"/>
      <c r="F657" s="90">
        <f t="shared" si="85"/>
        <v>0</v>
      </c>
      <c r="G657" s="109"/>
      <c r="H657" s="47">
        <f t="shared" si="84"/>
        <v>0</v>
      </c>
    </row>
    <row r="658" spans="1:8" x14ac:dyDescent="0.25">
      <c r="A658" s="41"/>
      <c r="B658" s="42">
        <v>343</v>
      </c>
      <c r="C658" s="43" t="s">
        <v>69</v>
      </c>
      <c r="D658" s="44"/>
      <c r="E658" s="45"/>
      <c r="F658" s="90">
        <f t="shared" si="85"/>
        <v>0</v>
      </c>
      <c r="G658" s="89">
        <f>SUM(G659:G667)</f>
        <v>0</v>
      </c>
      <c r="H658" s="40">
        <f>SUM(H659:H667)</f>
        <v>0</v>
      </c>
    </row>
    <row r="659" spans="1:8" x14ac:dyDescent="0.25">
      <c r="A659" s="41"/>
      <c r="B659" s="42">
        <v>422</v>
      </c>
      <c r="C659" s="43" t="s">
        <v>100</v>
      </c>
      <c r="D659" s="44"/>
      <c r="E659" s="110"/>
      <c r="F659" s="90">
        <f t="shared" si="85"/>
        <v>0</v>
      </c>
      <c r="G659" s="91"/>
      <c r="H659" s="47">
        <f t="shared" ref="H659:H667" si="86">SUM(F659:G659)</f>
        <v>0</v>
      </c>
    </row>
    <row r="660" spans="1:8" x14ac:dyDescent="0.25">
      <c r="A660" s="81" t="s">
        <v>198</v>
      </c>
      <c r="B660" s="82"/>
      <c r="C660" s="83" t="s">
        <v>199</v>
      </c>
      <c r="D660" s="84">
        <f>SUM(D661,D671,D681)</f>
        <v>0</v>
      </c>
      <c r="E660" s="84">
        <f>SUM(E661,E671,E681)</f>
        <v>0</v>
      </c>
      <c r="F660" s="84">
        <f>SUM(F661,F671,F681)</f>
        <v>0</v>
      </c>
      <c r="G660" s="91"/>
      <c r="H660" s="47">
        <f t="shared" si="86"/>
        <v>0</v>
      </c>
    </row>
    <row r="661" spans="1:8" ht="24.75" x14ac:dyDescent="0.25">
      <c r="A661" s="34" t="s">
        <v>17</v>
      </c>
      <c r="B661" s="35"/>
      <c r="C661" s="36" t="s">
        <v>159</v>
      </c>
      <c r="D661" s="37">
        <f>SUM(D662:D670)</f>
        <v>0</v>
      </c>
      <c r="E661" s="37">
        <f>SUM(E662:E670)</f>
        <v>0</v>
      </c>
      <c r="F661" s="88">
        <f>SUM(F662:F670)</f>
        <v>0</v>
      </c>
      <c r="G661" s="91"/>
      <c r="H661" s="47">
        <f t="shared" si="86"/>
        <v>0</v>
      </c>
    </row>
    <row r="662" spans="1:8" x14ac:dyDescent="0.25">
      <c r="A662" s="41"/>
      <c r="B662" s="42">
        <v>311</v>
      </c>
      <c r="C662" s="43" t="s">
        <v>54</v>
      </c>
      <c r="D662" s="44"/>
      <c r="E662" s="45"/>
      <c r="F662" s="90">
        <f t="shared" ref="F662:F670" si="87">SUM(D662:E662)</f>
        <v>0</v>
      </c>
      <c r="G662" s="91"/>
      <c r="H662" s="47">
        <f t="shared" si="86"/>
        <v>0</v>
      </c>
    </row>
    <row r="663" spans="1:8" x14ac:dyDescent="0.25">
      <c r="A663" s="41"/>
      <c r="B663" s="42">
        <v>313</v>
      </c>
      <c r="C663" s="43" t="s">
        <v>58</v>
      </c>
      <c r="D663" s="44"/>
      <c r="E663" s="45"/>
      <c r="F663" s="90">
        <f t="shared" si="87"/>
        <v>0</v>
      </c>
      <c r="G663" s="91"/>
      <c r="H663" s="47">
        <f t="shared" si="86"/>
        <v>0</v>
      </c>
    </row>
    <row r="664" spans="1:8" x14ac:dyDescent="0.25">
      <c r="A664" s="41"/>
      <c r="B664" s="42">
        <v>321</v>
      </c>
      <c r="C664" s="43" t="s">
        <v>60</v>
      </c>
      <c r="D664" s="44"/>
      <c r="E664" s="45"/>
      <c r="F664" s="90">
        <f t="shared" si="87"/>
        <v>0</v>
      </c>
      <c r="G664" s="91"/>
      <c r="H664" s="47">
        <f t="shared" si="86"/>
        <v>0</v>
      </c>
    </row>
    <row r="665" spans="1:8" x14ac:dyDescent="0.25">
      <c r="A665" s="41"/>
      <c r="B665" s="42">
        <v>322</v>
      </c>
      <c r="C665" s="43" t="s">
        <v>62</v>
      </c>
      <c r="D665" s="44"/>
      <c r="E665" s="45"/>
      <c r="F665" s="90">
        <f t="shared" si="87"/>
        <v>0</v>
      </c>
      <c r="G665" s="91"/>
      <c r="H665" s="47">
        <f t="shared" si="86"/>
        <v>0</v>
      </c>
    </row>
    <row r="666" spans="1:8" x14ac:dyDescent="0.25">
      <c r="A666" s="41"/>
      <c r="B666" s="42">
        <v>323</v>
      </c>
      <c r="C666" s="43" t="s">
        <v>64</v>
      </c>
      <c r="D666" s="44"/>
      <c r="E666" s="45"/>
      <c r="F666" s="90">
        <f t="shared" si="87"/>
        <v>0</v>
      </c>
      <c r="G666" s="91"/>
      <c r="H666" s="47">
        <f t="shared" si="86"/>
        <v>0</v>
      </c>
    </row>
    <row r="667" spans="1:8" ht="12.75" customHeight="1" x14ac:dyDescent="0.25">
      <c r="A667" s="41"/>
      <c r="B667" s="42">
        <v>324</v>
      </c>
      <c r="C667" s="43" t="s">
        <v>65</v>
      </c>
      <c r="D667" s="44"/>
      <c r="E667" s="45"/>
      <c r="F667" s="90">
        <f t="shared" si="87"/>
        <v>0</v>
      </c>
      <c r="G667" s="109"/>
      <c r="H667" s="47">
        <f t="shared" si="86"/>
        <v>0</v>
      </c>
    </row>
    <row r="668" spans="1:8" x14ac:dyDescent="0.25">
      <c r="A668" s="41"/>
      <c r="B668" s="42">
        <v>329</v>
      </c>
      <c r="C668" s="43" t="s">
        <v>67</v>
      </c>
      <c r="D668" s="44"/>
      <c r="E668" s="45"/>
      <c r="F668" s="90">
        <f t="shared" si="87"/>
        <v>0</v>
      </c>
    </row>
    <row r="669" spans="1:8" x14ac:dyDescent="0.25">
      <c r="A669" s="41"/>
      <c r="B669" s="42">
        <v>343</v>
      </c>
      <c r="C669" s="43" t="s">
        <v>69</v>
      </c>
      <c r="D669" s="44"/>
      <c r="E669" s="45"/>
      <c r="F669" s="90">
        <f t="shared" si="87"/>
        <v>0</v>
      </c>
    </row>
    <row r="670" spans="1:8" x14ac:dyDescent="0.25">
      <c r="A670" s="41"/>
      <c r="B670" s="42">
        <v>422</v>
      </c>
      <c r="C670" s="43" t="s">
        <v>100</v>
      </c>
      <c r="D670" s="44"/>
      <c r="E670" s="110"/>
      <c r="F670" s="90">
        <f t="shared" si="87"/>
        <v>0</v>
      </c>
      <c r="G670" s="125">
        <f>SUM(G671:G676)</f>
        <v>0</v>
      </c>
      <c r="H670" s="125">
        <f>SUM(H671:H676)</f>
        <v>2081869.1400000001</v>
      </c>
    </row>
    <row r="671" spans="1:8" ht="24.75" x14ac:dyDescent="0.25">
      <c r="A671" s="34" t="s">
        <v>17</v>
      </c>
      <c r="B671" s="35"/>
      <c r="C671" s="36" t="s">
        <v>33</v>
      </c>
      <c r="D671" s="37">
        <f>SUM(D672:D680)</f>
        <v>0</v>
      </c>
      <c r="E671" s="37">
        <f>SUM(E672:E680)</f>
        <v>0</v>
      </c>
      <c r="F671" s="88">
        <f>SUM(F672:F680)</f>
        <v>0</v>
      </c>
      <c r="G671" s="126">
        <f>SUM(G130,G230,G272,G293,G308,G340,G394,G361,G304,G408)</f>
        <v>0</v>
      </c>
      <c r="H671" s="126">
        <f>SUM(H130,H230,H272,H293,H308,H340,H394,H361,H304,H408)</f>
        <v>677994.5</v>
      </c>
    </row>
    <row r="672" spans="1:8" x14ac:dyDescent="0.25">
      <c r="A672" s="41"/>
      <c r="B672" s="42">
        <v>311</v>
      </c>
      <c r="C672" s="43" t="s">
        <v>54</v>
      </c>
      <c r="D672" s="44"/>
      <c r="E672" s="45"/>
      <c r="F672" s="90">
        <f t="shared" ref="F672:F680" si="88">SUM(D672:E672)</f>
        <v>0</v>
      </c>
      <c r="G672" s="126">
        <f>SUM(G138,G266,G313,G522)</f>
        <v>0</v>
      </c>
      <c r="H672" s="126">
        <f>SUM(H138,H266,H313,H522)</f>
        <v>0</v>
      </c>
    </row>
    <row r="673" spans="1:8" x14ac:dyDescent="0.25">
      <c r="A673" s="41"/>
      <c r="B673" s="42">
        <v>313</v>
      </c>
      <c r="C673" s="43" t="s">
        <v>58</v>
      </c>
      <c r="D673" s="44"/>
      <c r="E673" s="45"/>
      <c r="F673" s="90">
        <f t="shared" si="88"/>
        <v>0</v>
      </c>
      <c r="G673" s="126"/>
      <c r="H673" s="126"/>
    </row>
    <row r="674" spans="1:8" ht="24.75" customHeight="1" x14ac:dyDescent="0.25">
      <c r="A674" s="41" t="s">
        <v>200</v>
      </c>
      <c r="B674" s="42">
        <v>321</v>
      </c>
      <c r="C674" s="43" t="s">
        <v>60</v>
      </c>
      <c r="D674" s="44"/>
      <c r="E674" s="45"/>
      <c r="F674" s="90">
        <f t="shared" si="88"/>
        <v>0</v>
      </c>
      <c r="G674" s="126">
        <f>SUM(G51,G111,G155,G318)</f>
        <v>0</v>
      </c>
      <c r="H674" s="126">
        <f>SUM(H51,H111,H155,H318)</f>
        <v>1393438.06</v>
      </c>
    </row>
    <row r="675" spans="1:8" x14ac:dyDescent="0.25">
      <c r="A675" s="41"/>
      <c r="B675" s="42">
        <v>322</v>
      </c>
      <c r="C675" s="43" t="s">
        <v>62</v>
      </c>
      <c r="D675" s="44"/>
      <c r="E675" s="45"/>
      <c r="F675" s="90">
        <f t="shared" si="88"/>
        <v>0</v>
      </c>
      <c r="G675" s="126">
        <f>SUM(G268)</f>
        <v>0</v>
      </c>
      <c r="H675" s="126">
        <f>SUM(H268)</f>
        <v>0</v>
      </c>
    </row>
    <row r="676" spans="1:8" x14ac:dyDescent="0.25">
      <c r="A676" s="41"/>
      <c r="B676" s="42">
        <v>323</v>
      </c>
      <c r="C676" s="43" t="s">
        <v>64</v>
      </c>
      <c r="D676" s="44"/>
      <c r="E676" s="45"/>
      <c r="F676" s="90">
        <f t="shared" si="88"/>
        <v>0</v>
      </c>
      <c r="G676" s="126">
        <f>SUM(G400,G350,G323,G414,G524)</f>
        <v>0</v>
      </c>
      <c r="H676" s="126">
        <f>SUM(H400,H350,H323,H414,H524)</f>
        <v>10436.58</v>
      </c>
    </row>
    <row r="677" spans="1:8" ht="24.75" x14ac:dyDescent="0.25">
      <c r="A677" s="41"/>
      <c r="B677" s="42">
        <v>324</v>
      </c>
      <c r="C677" s="43" t="s">
        <v>65</v>
      </c>
      <c r="D677" s="44"/>
      <c r="E677" s="45"/>
      <c r="F677" s="90">
        <f t="shared" si="88"/>
        <v>0</v>
      </c>
      <c r="G677" s="126">
        <f>SUM(G678:G684)</f>
        <v>0</v>
      </c>
      <c r="H677" s="126">
        <f>SUM(H678:H684)</f>
        <v>2192074.21</v>
      </c>
    </row>
    <row r="678" spans="1:8" x14ac:dyDescent="0.25">
      <c r="A678" s="41"/>
      <c r="B678" s="42">
        <v>329</v>
      </c>
      <c r="C678" s="43" t="s">
        <v>67</v>
      </c>
      <c r="D678" s="44"/>
      <c r="E678" s="45"/>
      <c r="F678" s="90">
        <f t="shared" si="88"/>
        <v>0</v>
      </c>
      <c r="G678" s="39">
        <f>SUM(G39,G105,G141,G236,G364)</f>
        <v>0</v>
      </c>
      <c r="H678" s="39">
        <f>SUM(H39,H105,H141,H236,H364)</f>
        <v>192032.28</v>
      </c>
    </row>
    <row r="679" spans="1:8" x14ac:dyDescent="0.25">
      <c r="A679" s="41"/>
      <c r="B679" s="42">
        <v>343</v>
      </c>
      <c r="C679" s="43" t="s">
        <v>69</v>
      </c>
      <c r="D679" s="44"/>
      <c r="E679" s="45"/>
      <c r="F679" s="90">
        <f t="shared" si="88"/>
        <v>0</v>
      </c>
      <c r="G679" s="39">
        <f>SUM(G58,G162,G241,G276,G282,G373,G533,G421,G442,G462,G482,G502,G526,G553,G573,G593,G606,G627,G648)</f>
        <v>0</v>
      </c>
      <c r="H679" s="39">
        <f>SUM(H58,H162,H241,H276,H282,H373,H533,H421,H442,H462,H482,H502,H526,H553,H573,H593,H606,H627,H648)</f>
        <v>778419.8899999999</v>
      </c>
    </row>
    <row r="680" spans="1:8" x14ac:dyDescent="0.25">
      <c r="A680" s="41"/>
      <c r="B680" s="42">
        <v>422</v>
      </c>
      <c r="C680" s="43" t="s">
        <v>100</v>
      </c>
      <c r="D680" s="44"/>
      <c r="E680" s="110"/>
      <c r="F680" s="90">
        <f t="shared" si="88"/>
        <v>0</v>
      </c>
      <c r="G680" s="39">
        <f>SUM(G70,G117,G176,G247)</f>
        <v>0</v>
      </c>
      <c r="H680" s="39">
        <f>SUM(H70,H117,H176,H247)</f>
        <v>179232.51</v>
      </c>
    </row>
    <row r="681" spans="1:8" x14ac:dyDescent="0.25">
      <c r="A681" s="34" t="s">
        <v>17</v>
      </c>
      <c r="B681" s="35"/>
      <c r="C681" s="36" t="s">
        <v>28</v>
      </c>
      <c r="D681" s="37">
        <f>SUM(D682:D684)</f>
        <v>0</v>
      </c>
      <c r="E681" s="37">
        <f>SUM(E682:E684)</f>
        <v>0</v>
      </c>
      <c r="F681" s="88">
        <f>SUM(F682:F684)</f>
        <v>0</v>
      </c>
      <c r="G681" s="39">
        <f>SUM(G81,G123,G190,G252,G287,G528,G327,G597)</f>
        <v>0</v>
      </c>
      <c r="H681" s="39">
        <f>SUM(H81,H123,H190,H252,H287,H528,H327,H597)</f>
        <v>109938.89000000001</v>
      </c>
    </row>
    <row r="682" spans="1:8" x14ac:dyDescent="0.25">
      <c r="A682" s="41"/>
      <c r="B682" s="42">
        <v>321</v>
      </c>
      <c r="C682" s="43" t="s">
        <v>60</v>
      </c>
      <c r="D682" s="44"/>
      <c r="E682" s="45"/>
      <c r="F682" s="90">
        <f>SUM(D682:E682)</f>
        <v>0</v>
      </c>
      <c r="G682" s="39">
        <f>SUM(G333,G383,G542,G430,G451,G471,G491,G511,G530,G562,G582,G601,G616,G637,G658)</f>
        <v>0</v>
      </c>
      <c r="H682" s="39">
        <f>SUM(H333,H383,H542,H430,H451,H471,H491,H511,H530,H562,H582,H601,H616,H637,H658)</f>
        <v>896995.44</v>
      </c>
    </row>
    <row r="683" spans="1:8" x14ac:dyDescent="0.25">
      <c r="A683" s="41"/>
      <c r="B683" s="42">
        <v>322</v>
      </c>
      <c r="C683" s="43" t="s">
        <v>62</v>
      </c>
      <c r="D683" s="44"/>
      <c r="E683" s="45"/>
      <c r="F683" s="90">
        <f>SUM(D683:E683)</f>
        <v>0</v>
      </c>
      <c r="G683" s="39">
        <f>SUM(G93,G207,G258)</f>
        <v>0</v>
      </c>
      <c r="H683" s="39">
        <f>SUM(H93,H207,H258)</f>
        <v>33775.199999999997</v>
      </c>
    </row>
    <row r="684" spans="1:8" x14ac:dyDescent="0.25">
      <c r="A684" s="41"/>
      <c r="B684" s="42">
        <v>323</v>
      </c>
      <c r="C684" s="43" t="s">
        <v>64</v>
      </c>
      <c r="D684" s="44"/>
      <c r="E684" s="45"/>
      <c r="F684" s="90">
        <f>SUM(D684:E684)</f>
        <v>0</v>
      </c>
      <c r="G684" s="39">
        <f>SUM(G220)</f>
        <v>0</v>
      </c>
      <c r="H684" s="39">
        <f>SUM(H220)</f>
        <v>1680</v>
      </c>
    </row>
    <row r="685" spans="1:8" x14ac:dyDescent="0.25">
      <c r="G685" s="127">
        <f>+G670+G677</f>
        <v>0</v>
      </c>
      <c r="H685" s="127">
        <f>+H670+H677</f>
        <v>4273943.3499999996</v>
      </c>
    </row>
    <row r="686" spans="1:8" x14ac:dyDescent="0.25">
      <c r="G686" s="128">
        <f>+G685-G34</f>
        <v>0</v>
      </c>
      <c r="H686" s="128"/>
    </row>
    <row r="687" spans="1:8" ht="15.75" x14ac:dyDescent="0.25">
      <c r="A687" s="129" t="s">
        <v>201</v>
      </c>
      <c r="B687" s="130"/>
      <c r="C687" s="130"/>
      <c r="D687" s="131">
        <f>SUM(D688:D693)</f>
        <v>1138625.8999999999</v>
      </c>
      <c r="E687" s="131">
        <f>SUM(E688:E693)</f>
        <v>-9562.24</v>
      </c>
      <c r="F687" s="131">
        <f>SUM(F688:F693)</f>
        <v>1109411.6000000001</v>
      </c>
    </row>
    <row r="688" spans="1:8" x14ac:dyDescent="0.25">
      <c r="A688" s="92" t="s">
        <v>17</v>
      </c>
      <c r="B688" s="93"/>
      <c r="C688" s="94" t="s">
        <v>99</v>
      </c>
      <c r="D688" s="95">
        <f>SUM(D130,D232,D274,D295,D321,D353,D408,D374,D306,D421,D309)</f>
        <v>237090.26</v>
      </c>
      <c r="E688" s="95">
        <f>SUM(E130,E232,E274,E295,E321,E353,E408,E374,E306,E421,E309)</f>
        <v>-42.24</v>
      </c>
      <c r="F688" s="95">
        <f>SUM(F130,F232,F274,F295,F321,F353,F408,F374,F306,F421,F309)</f>
        <v>237048.02000000002</v>
      </c>
    </row>
    <row r="689" spans="1:10" x14ac:dyDescent="0.25">
      <c r="A689" s="92" t="s">
        <v>17</v>
      </c>
      <c r="B689" s="93"/>
      <c r="C689" s="94" t="s">
        <v>104</v>
      </c>
      <c r="D689" s="95">
        <f>SUM(D138,D268,D326,D535)</f>
        <v>3930.41</v>
      </c>
      <c r="E689" s="95">
        <f>SUM(E138,E268,E326,E535)</f>
        <v>0</v>
      </c>
      <c r="F689" s="95">
        <f>SUM(F138,F268,F326,F535)</f>
        <v>0</v>
      </c>
    </row>
    <row r="690" spans="1:10" x14ac:dyDescent="0.25">
      <c r="A690" s="92" t="s">
        <v>17</v>
      </c>
      <c r="B690" s="93"/>
      <c r="C690" s="94" t="s">
        <v>202</v>
      </c>
      <c r="D690" s="95"/>
      <c r="E690" s="95"/>
      <c r="F690" s="95"/>
    </row>
    <row r="691" spans="1:10" ht="24.75" x14ac:dyDescent="0.25">
      <c r="A691" s="92" t="s">
        <v>17</v>
      </c>
      <c r="B691" s="93"/>
      <c r="C691" s="94" t="s">
        <v>72</v>
      </c>
      <c r="D691" s="95">
        <f>SUM(D51,D111,D155,D331)</f>
        <v>871447</v>
      </c>
      <c r="E691" s="95">
        <f>SUM(E51,E111,E155,E331)</f>
        <v>-9520</v>
      </c>
      <c r="F691" s="95">
        <f>SUM(F51,F111,F155,F331)</f>
        <v>861927</v>
      </c>
    </row>
    <row r="692" spans="1:10" x14ac:dyDescent="0.25">
      <c r="A692" s="92" t="s">
        <v>17</v>
      </c>
      <c r="B692" s="93"/>
      <c r="C692" s="94" t="s">
        <v>128</v>
      </c>
      <c r="D692" s="95">
        <f>SUM(D270,D190)</f>
        <v>0</v>
      </c>
      <c r="E692" s="95">
        <f>SUM(E270,E190)</f>
        <v>0</v>
      </c>
      <c r="F692" s="95">
        <f>SUM(F270,F190)</f>
        <v>0</v>
      </c>
    </row>
    <row r="693" spans="1:10" x14ac:dyDescent="0.25">
      <c r="A693" s="92" t="s">
        <v>17</v>
      </c>
      <c r="B693" s="93"/>
      <c r="C693" s="94" t="s">
        <v>152</v>
      </c>
      <c r="D693" s="95">
        <f>SUM(D414,D363,D336,D427,D537)</f>
        <v>26158.23</v>
      </c>
      <c r="E693" s="95">
        <f>SUM(E414,E363,E336,E427,E537)</f>
        <v>0</v>
      </c>
      <c r="F693" s="95">
        <f>SUM(F414,F363,F336,F427,F537)</f>
        <v>10436.58</v>
      </c>
    </row>
    <row r="694" spans="1:10" ht="48" x14ac:dyDescent="0.25">
      <c r="A694" s="132" t="s">
        <v>203</v>
      </c>
      <c r="B694" s="133"/>
      <c r="C694" s="133"/>
      <c r="D694" s="95">
        <f>SUM(D695:D701)</f>
        <v>1110206.1399999999</v>
      </c>
      <c r="E694" s="95">
        <f>SUM(E695:E701)</f>
        <v>133372.81</v>
      </c>
      <c r="F694" s="95">
        <f>SUM(F695:F701)</f>
        <v>1243578.95</v>
      </c>
      <c r="I694" s="134" t="s">
        <v>204</v>
      </c>
      <c r="J694" s="134" t="s">
        <v>205</v>
      </c>
    </row>
    <row r="695" spans="1:10" ht="24.75" x14ac:dyDescent="0.25">
      <c r="A695" s="34" t="s">
        <v>17</v>
      </c>
      <c r="B695" s="35"/>
      <c r="C695" s="36" t="s">
        <v>18</v>
      </c>
      <c r="D695" s="37">
        <f>SUM(D39,D105,D141,D238,D377)</f>
        <v>145050</v>
      </c>
      <c r="E695" s="37">
        <f>SUM(E39,E105,E141,E238,E377)</f>
        <v>46682.28</v>
      </c>
      <c r="F695" s="37">
        <f>SUM(F39,F105,F141,F238,F377)</f>
        <v>191732.28</v>
      </c>
      <c r="I695" s="135">
        <f>F695-F10</f>
        <v>0</v>
      </c>
      <c r="J695" s="135">
        <f>G695-G10</f>
        <v>0</v>
      </c>
    </row>
    <row r="696" spans="1:10" ht="24.75" x14ac:dyDescent="0.25">
      <c r="A696" s="34" t="s">
        <v>17</v>
      </c>
      <c r="B696" s="35"/>
      <c r="C696" s="36" t="s">
        <v>79</v>
      </c>
      <c r="D696" s="37">
        <f>SUM(D58,D162,D244,D280,D284,D386,D546,D434,D455,D475,D495,D515,D539,D566,D586,D606,D619,D640,D661)</f>
        <v>730393.44</v>
      </c>
      <c r="E696" s="37">
        <f>SUM(E58,E162,E244,E280,E284,E386,E546,E434,E455,E475,E495,E515,E539,E566,E586,E606,E619,E640,E661)</f>
        <v>0</v>
      </c>
      <c r="F696" s="37">
        <f>SUM(F58,F162,F244,F280,F284,F386,F546,F434,F455,F475,F495,F515,F539,F566,F586,F606,F619,F640,F661)</f>
        <v>730393.44</v>
      </c>
      <c r="I696" s="136"/>
      <c r="J696" s="136"/>
    </row>
    <row r="697" spans="1:10" ht="24.75" x14ac:dyDescent="0.25">
      <c r="A697" s="34" t="s">
        <v>17</v>
      </c>
      <c r="B697" s="35"/>
      <c r="C697" s="36" t="s">
        <v>25</v>
      </c>
      <c r="D697" s="37">
        <f>SUM(D70,D117,D176,D249)</f>
        <v>135000</v>
      </c>
      <c r="E697" s="37">
        <f>SUM(E70,E117,E176,E249)</f>
        <v>44232.509999999995</v>
      </c>
      <c r="F697" s="37">
        <f>SUM(F70,F117,F176,F249)</f>
        <v>179232.51</v>
      </c>
      <c r="I697" s="135">
        <f>F697-F15</f>
        <v>0</v>
      </c>
      <c r="J697" s="135">
        <f>G697-G15</f>
        <v>0</v>
      </c>
    </row>
    <row r="698" spans="1:10" x14ac:dyDescent="0.25">
      <c r="A698" s="34" t="s">
        <v>17</v>
      </c>
      <c r="B698" s="35"/>
      <c r="C698" s="36" t="s">
        <v>28</v>
      </c>
      <c r="D698" s="37">
        <f>SUM(D81,D123,D192,D254,D289,D541,D340,D610)</f>
        <v>50100</v>
      </c>
      <c r="E698" s="37">
        <f>SUM(E81,E123,E192,E254,E289,E541,E340,E610)</f>
        <v>9479.07</v>
      </c>
      <c r="F698" s="37">
        <f>SUM(F81,F123,F192,F254,F289,F541,F340,F610)</f>
        <v>59579.07</v>
      </c>
      <c r="I698" s="135">
        <f>F698-F18</f>
        <v>0</v>
      </c>
      <c r="J698" s="135">
        <f>G698-G18</f>
        <v>0</v>
      </c>
    </row>
    <row r="699" spans="1:10" ht="24.75" x14ac:dyDescent="0.25">
      <c r="A699" s="34" t="s">
        <v>17</v>
      </c>
      <c r="B699" s="35"/>
      <c r="C699" s="36" t="s">
        <v>33</v>
      </c>
      <c r="D699" s="37">
        <f>SUM(D346,D396,D555,D443,D464,D484,D504,D524,D543,D575,D595,D614,D629,D650,D671)</f>
        <v>40000</v>
      </c>
      <c r="E699" s="37">
        <f>SUM(E346,E396,E555,E443,E464,E484,E504,E524,E543,E575,E595,E614,E629,E650,E671)</f>
        <v>8026.45</v>
      </c>
      <c r="F699" s="37">
        <f>SUM(F346,F396,F555,F443,F464,F484,F504,F524,F543,F575,F595,F614,F629,F650,F671)</f>
        <v>48026.45</v>
      </c>
      <c r="I699" s="135">
        <f>F699-F22</f>
        <v>0</v>
      </c>
      <c r="J699" s="135">
        <f>G699-G22</f>
        <v>0</v>
      </c>
    </row>
    <row r="700" spans="1:10" x14ac:dyDescent="0.25">
      <c r="A700" s="34" t="s">
        <v>17</v>
      </c>
      <c r="B700" s="35"/>
      <c r="C700" s="36" t="s">
        <v>37</v>
      </c>
      <c r="D700" s="37">
        <f>SUM(D93,D209,D260)</f>
        <v>8822.7000000000007</v>
      </c>
      <c r="E700" s="37">
        <f>SUM(E93,E209,E260)</f>
        <v>24952.5</v>
      </c>
      <c r="F700" s="37">
        <f>SUM(F93,F209,F260)</f>
        <v>33775.199999999997</v>
      </c>
      <c r="I700" s="135">
        <f>F700-F25</f>
        <v>0</v>
      </c>
      <c r="J700" s="135">
        <f>G700-G25</f>
        <v>0</v>
      </c>
    </row>
    <row r="701" spans="1:10" ht="24.75" x14ac:dyDescent="0.25">
      <c r="A701" s="34" t="s">
        <v>17</v>
      </c>
      <c r="B701" s="35"/>
      <c r="C701" s="36" t="s">
        <v>40</v>
      </c>
      <c r="D701" s="37">
        <f>SUM(D222)</f>
        <v>840</v>
      </c>
      <c r="E701" s="37">
        <f>SUM(E222)</f>
        <v>0</v>
      </c>
      <c r="F701" s="37">
        <f>SUM(F222)</f>
        <v>840</v>
      </c>
      <c r="I701" s="137">
        <f>F701-F28</f>
        <v>0</v>
      </c>
      <c r="J701" s="137">
        <f>G701-G28</f>
        <v>0</v>
      </c>
    </row>
    <row r="702" spans="1:10" ht="15.75" x14ac:dyDescent="0.25">
      <c r="A702" s="138" t="s">
        <v>206</v>
      </c>
      <c r="B702" s="139"/>
      <c r="C702" s="139"/>
      <c r="D702" s="140">
        <f>+D687+D694</f>
        <v>2248832.04</v>
      </c>
      <c r="E702" s="140">
        <f>+E687+E694</f>
        <v>123810.56999999999</v>
      </c>
      <c r="F702" s="140">
        <f>+F687+F694</f>
        <v>2352990.5499999998</v>
      </c>
    </row>
    <row r="703" spans="1:10" x14ac:dyDescent="0.25">
      <c r="C703" s="141" t="s">
        <v>207</v>
      </c>
      <c r="D703" s="142">
        <f>D702-D34</f>
        <v>0</v>
      </c>
      <c r="E703" s="142">
        <f>E702-E34</f>
        <v>0</v>
      </c>
      <c r="F703" s="142">
        <f>F702-F34</f>
        <v>0</v>
      </c>
    </row>
  </sheetData>
  <mergeCells count="143">
    <mergeCell ref="A698:B698"/>
    <mergeCell ref="A699:B699"/>
    <mergeCell ref="A700:B700"/>
    <mergeCell ref="A701:B701"/>
    <mergeCell ref="A702:C702"/>
    <mergeCell ref="A692:B692"/>
    <mergeCell ref="A693:B693"/>
    <mergeCell ref="A694:C694"/>
    <mergeCell ref="A695:B695"/>
    <mergeCell ref="A696:B696"/>
    <mergeCell ref="A697:B697"/>
    <mergeCell ref="A681:B681"/>
    <mergeCell ref="A687:C687"/>
    <mergeCell ref="A688:B688"/>
    <mergeCell ref="A689:B689"/>
    <mergeCell ref="A690:B690"/>
    <mergeCell ref="A691:B691"/>
    <mergeCell ref="A639:B639"/>
    <mergeCell ref="A640:B640"/>
    <mergeCell ref="A650:B650"/>
    <mergeCell ref="A660:B660"/>
    <mergeCell ref="A661:B661"/>
    <mergeCell ref="A671:B671"/>
    <mergeCell ref="A606:B606"/>
    <mergeCell ref="A610:B610"/>
    <mergeCell ref="A614:B614"/>
    <mergeCell ref="A618:B618"/>
    <mergeCell ref="A619:B619"/>
    <mergeCell ref="A629:B629"/>
    <mergeCell ref="A566:B566"/>
    <mergeCell ref="A575:B575"/>
    <mergeCell ref="A585:B585"/>
    <mergeCell ref="A586:B586"/>
    <mergeCell ref="A595:B595"/>
    <mergeCell ref="A605:B605"/>
    <mergeCell ref="A541:B541"/>
    <mergeCell ref="A543:B543"/>
    <mergeCell ref="A545:B545"/>
    <mergeCell ref="A546:B546"/>
    <mergeCell ref="A555:B555"/>
    <mergeCell ref="A565:B565"/>
    <mergeCell ref="A515:B515"/>
    <mergeCell ref="A524:B524"/>
    <mergeCell ref="A534:B534"/>
    <mergeCell ref="A535:B535"/>
    <mergeCell ref="A537:B537"/>
    <mergeCell ref="A539:B539"/>
    <mergeCell ref="A475:B475"/>
    <mergeCell ref="A484:B484"/>
    <mergeCell ref="A494:B494"/>
    <mergeCell ref="A495:B495"/>
    <mergeCell ref="A504:B504"/>
    <mergeCell ref="A514:B514"/>
    <mergeCell ref="A434:B434"/>
    <mergeCell ref="A443:B443"/>
    <mergeCell ref="A454:B454"/>
    <mergeCell ref="A455:B455"/>
    <mergeCell ref="A464:B464"/>
    <mergeCell ref="A474:B474"/>
    <mergeCell ref="A408:B408"/>
    <mergeCell ref="A414:B414"/>
    <mergeCell ref="A420:B420"/>
    <mergeCell ref="A421:B421"/>
    <mergeCell ref="A427:B427"/>
    <mergeCell ref="A433:B433"/>
    <mergeCell ref="A374:B374"/>
    <mergeCell ref="A376:B376"/>
    <mergeCell ref="A377:B377"/>
    <mergeCell ref="A386:B386"/>
    <mergeCell ref="A396:B396"/>
    <mergeCell ref="A407:B407"/>
    <mergeCell ref="A340:B340"/>
    <mergeCell ref="A346:B346"/>
    <mergeCell ref="A352:B352"/>
    <mergeCell ref="A353:B353"/>
    <mergeCell ref="A363:B363"/>
    <mergeCell ref="A373:B373"/>
    <mergeCell ref="A319:B319"/>
    <mergeCell ref="A320:B320"/>
    <mergeCell ref="A321:B321"/>
    <mergeCell ref="A326:B326"/>
    <mergeCell ref="A331:B331"/>
    <mergeCell ref="A336:B336"/>
    <mergeCell ref="A294:B294"/>
    <mergeCell ref="A295:B295"/>
    <mergeCell ref="A305:B305"/>
    <mergeCell ref="A306:B306"/>
    <mergeCell ref="A308:B308"/>
    <mergeCell ref="A309:B309"/>
    <mergeCell ref="A273:B273"/>
    <mergeCell ref="A274:B274"/>
    <mergeCell ref="A280:B280"/>
    <mergeCell ref="A283:B283"/>
    <mergeCell ref="A284:B284"/>
    <mergeCell ref="A289:B289"/>
    <mergeCell ref="A249:B249"/>
    <mergeCell ref="A254:B254"/>
    <mergeCell ref="A260:B260"/>
    <mergeCell ref="A267:B267"/>
    <mergeCell ref="A268:B268"/>
    <mergeCell ref="A270:B270"/>
    <mergeCell ref="A209:B209"/>
    <mergeCell ref="A222:B222"/>
    <mergeCell ref="A231:B231"/>
    <mergeCell ref="A232:B232"/>
    <mergeCell ref="A238:B238"/>
    <mergeCell ref="A244:B244"/>
    <mergeCell ref="A141:B141"/>
    <mergeCell ref="A155:B155"/>
    <mergeCell ref="A162:B162"/>
    <mergeCell ref="A176:B176"/>
    <mergeCell ref="A190:B190"/>
    <mergeCell ref="A192:B192"/>
    <mergeCell ref="A111:B111"/>
    <mergeCell ref="A117:B117"/>
    <mergeCell ref="A123:B123"/>
    <mergeCell ref="A129:B129"/>
    <mergeCell ref="A130:B130"/>
    <mergeCell ref="A138:B138"/>
    <mergeCell ref="A58:B58"/>
    <mergeCell ref="A70:B70"/>
    <mergeCell ref="A81:B81"/>
    <mergeCell ref="A93:B93"/>
    <mergeCell ref="A104:B104"/>
    <mergeCell ref="A105:B105"/>
    <mergeCell ref="A35:B35"/>
    <mergeCell ref="A36:B36"/>
    <mergeCell ref="A37:B37"/>
    <mergeCell ref="A38:B38"/>
    <mergeCell ref="A39:B39"/>
    <mergeCell ref="A51:B51"/>
    <mergeCell ref="A15:B15"/>
    <mergeCell ref="A18:B18"/>
    <mergeCell ref="A22:B22"/>
    <mergeCell ref="A25:B25"/>
    <mergeCell ref="A28:B28"/>
    <mergeCell ref="B34:C34"/>
    <mergeCell ref="A1:F1"/>
    <mergeCell ref="B3:F3"/>
    <mergeCell ref="B7:C7"/>
    <mergeCell ref="A8:B8"/>
    <mergeCell ref="A9:B9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ELEKTROTEHNIČKA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2020-01-07T12:38:28Z</dcterms:created>
  <dcterms:modified xsi:type="dcterms:W3CDTF">2020-01-07T12:39:31Z</dcterms:modified>
</cp:coreProperties>
</file>